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<sst xmlns="http://schemas.openxmlformats.org/spreadsheetml/2006/main" count="135" uniqueCount="122">
  <si>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</si>
  <si>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</si>
  <si>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</si>
  <si>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</si>
  <si>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</si>
  <si>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</si>
  <si>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</si>
  <si>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</si>
  <si>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</si>
  <si>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</si>
  <si>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</si>
  <si>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</si>
  <si>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</si>
  <si>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</si>
  <si>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</si>
  <si>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</si>
  <si>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</si>
  <si>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2146</t>
  </si>
  <si>
    <t>Відшкодування вартості лікарських засобів для лікування окремих захворювань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</si>
  <si>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</si>
  <si>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</si>
  <si>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</si>
  <si>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</si>
  <si>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</si>
  <si>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</si>
  <si>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</si>
  <si>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</si>
  <si>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</si>
  <si>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</si>
  <si>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</si>
  <si>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</si>
  <si>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</si>
  <si>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</si>
  <si>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</si>
  <si>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</si>
  <si>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</si>
  <si>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</si>
  <si>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</si>
  <si>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</si>
  <si>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</si>
  <si>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</si>
  <si>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</si>
  <si>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</si>
  <si>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</si>
  <si>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</si>
  <si>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</si>
  <si>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</si>
  <si>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</si>
  <si>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</si>
  <si>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</si>
  <si>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</si>
  <si>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</si>
  <si>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</si>
  <si>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</si>
  <si>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</si>
  <si>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</si>
  <si>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</si>
  <si>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</si>
  <si>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</si>
  <si>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</si>
  <si>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</si>
  <si>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</si>
  <si>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</si>
  <si>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</si>
  <si>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</si>
  <si>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</si>
  <si>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</si>
  <si>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</si>
  <si>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</si>
  <si>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</si>
  <si>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</si>
  <si>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</si>
  <si>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</si>
  <si>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</si>
  <si>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</si>
  <si>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</si>
  <si>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</si>
  <si>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</si>
  <si>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</si>
  <si>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</si>
  <si>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</si>
  <si>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</si>
  <si>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</si>
  <si>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</si>
  <si>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</si>
  <si>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7000</t>
  </si>
  <si>
    <t>Економічна діяльність</t>
  </si>
  <si>
    <t>8000</t>
  </si>
  <si>
    <t>Інша діяльність</t>
  </si>
  <si>
    <t>8130</t>
  </si>
  <si>
    <t>Забезпечення діяльності місцевої пожежної охорони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</si>
  <si>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</si>
  <si>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</si>
  <si>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</si>
  <si>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</si>
  <si>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</si>
  <si>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</si>
  <si>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</si>
  <si>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</si>
  <si>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</si>
  <si>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</si>
  <si>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</si>
  <si>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</si>
  <si>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Видатки</t>
  </si>
  <si>
    <t>КФК</t>
  </si>
  <si>
    <t>Уточнений</t>
  </si>
  <si>
    <t>виконано</t>
  </si>
  <si>
    <t>Відсоток</t>
  </si>
  <si>
    <t>виконан</t>
  </si>
  <si>
    <t>ня</t>
  </si>
  <si>
    <t>Спеціальний фонд</t>
  </si>
  <si>
    <t>РАЗОМ</t>
  </si>
  <si>
    <t>7310</t>
  </si>
  <si>
    <t>Будівництво об`єктів житлово-комунального господарства</t>
  </si>
  <si>
    <t>Реалізація програм у галузі лісового господарства і мисливства</t>
  </si>
  <si>
    <t>Членські внески до асоціацій органів місцевого самоврядування</t>
  </si>
  <si>
    <t xml:space="preserve"> 2019 рік</t>
  </si>
  <si>
    <t xml:space="preserve">    за І кв-л</t>
  </si>
  <si>
    <t>план на І кв-л</t>
  </si>
  <si>
    <t>Забезпечення діяльності інклюзивно - ресурсних центрів</t>
  </si>
  <si>
    <t xml:space="preserve">Заступник голови районної ради </t>
  </si>
  <si>
    <t>В.І. КРАВЕЦЬ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</si>
</sst>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0.000"/>
    <numFmt numFmtId="166" formatCode="#0.0"/>
    <numFmt numFmtId="167" formatCode="0.0"/>
    <numFmt numFmtId="168" formatCode="#0"/>
  </numFmts>
  <fonts count="22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10" xfId="0" applyBorder="1" applyAlignment="1" quotePrefix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166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166" fontId="0" fillId="0" borderId="10" xfId="0" applyNumberFormat="1" applyFill="1" applyBorder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167" fontId="0" fillId="0" borderId="0" xfId="0" applyNumberFormat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164" fontId="1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7" sqref="D67"/>
    </sheetView>
  </sheetViews>
  <sheetFormatPr defaultColWidth="9.00390625" defaultRowHeight="12.75"/>
  <cols>
    <col min="1" max="1" width="50.75390625" style="0" customWidth="1"/>
    <col min="2" max="2" width="9.375" style="0" customWidth="1"/>
    <col min="3" max="9" width="15.75390625" style="0" customWidth="1"/>
  </cols>
  <sheetData>
    <row r="1" spans="4:5" ht="13.5" thickBot="1">
      <c r="D1">
        <v>33563.218</v>
      </c>
      <c r="E1" s="27">
        <f>D1-D16</f>
        <v>0.00879999999597203</v>
      </c>
    </row>
    <row r="2" spans="1:9" ht="13.5" thickBot="1">
      <c r="A2" s="4"/>
      <c r="B2" s="4"/>
      <c r="C2" s="34" t="s">
        <v>0</v>
      </c>
      <c r="D2" s="35"/>
      <c r="E2" s="36"/>
      <c r="F2" s="35" t="s">
        <v>110</v>
      </c>
      <c r="G2" s="35"/>
      <c r="H2" s="35"/>
      <c r="I2" s="5" t="s">
        <v>111</v>
      </c>
    </row>
    <row r="3" spans="1:9" ht="12.75">
      <c r="A3" s="6" t="s">
        <v>103</v>
      </c>
      <c r="B3" s="6" t="s">
        <v>104</v>
      </c>
      <c r="C3" s="7" t="s">
        <v>105</v>
      </c>
      <c r="D3" s="8" t="s">
        <v>106</v>
      </c>
      <c r="E3" s="9" t="s">
        <v>107</v>
      </c>
      <c r="F3" s="7" t="s">
        <v>105</v>
      </c>
      <c r="G3" s="8" t="s">
        <v>106</v>
      </c>
      <c r="H3" s="9" t="s">
        <v>107</v>
      </c>
      <c r="I3" s="8" t="s">
        <v>106</v>
      </c>
    </row>
    <row r="4" spans="1:9" ht="12.75">
      <c r="A4" s="10"/>
      <c r="B4" s="10"/>
      <c r="C4" s="11" t="s">
        <v>118</v>
      </c>
      <c r="D4" s="12" t="s">
        <v>117</v>
      </c>
      <c r="E4" s="13" t="s">
        <v>108</v>
      </c>
      <c r="F4" s="11" t="s">
        <v>118</v>
      </c>
      <c r="G4" s="12" t="s">
        <v>117</v>
      </c>
      <c r="H4" s="13" t="s">
        <v>108</v>
      </c>
      <c r="I4" s="12" t="s">
        <v>117</v>
      </c>
    </row>
    <row r="5" spans="1:9" ht="13.5" thickBot="1">
      <c r="A5" s="14"/>
      <c r="B5" s="14"/>
      <c r="C5" s="15" t="s">
        <v>116</v>
      </c>
      <c r="D5" s="16" t="s">
        <v>116</v>
      </c>
      <c r="E5" s="17" t="s">
        <v>109</v>
      </c>
      <c r="F5" s="15" t="s">
        <v>116</v>
      </c>
      <c r="G5" s="16" t="s">
        <v>116</v>
      </c>
      <c r="H5" s="17" t="s">
        <v>109</v>
      </c>
      <c r="I5" s="16" t="s">
        <v>116</v>
      </c>
    </row>
    <row r="6" spans="1:9" ht="12.75">
      <c r="A6" s="20" t="s">
        <v>2</v>
      </c>
      <c r="B6" s="21" t="s">
        <v>1</v>
      </c>
      <c r="C6" s="22">
        <f>SUM(C7)</f>
        <v>1398.407</v>
      </c>
      <c r="D6" s="22">
        <f>SUM(D7)</f>
        <v>1197.728</v>
      </c>
      <c r="E6" s="22">
        <f aca="true" t="shared" si="0" ref="E6:E12">D6/C6*100</f>
        <v>85.64945684625435</v>
      </c>
      <c r="F6" s="22">
        <f>SUM(F7)</f>
        <v>5.439</v>
      </c>
      <c r="G6" s="22">
        <f>SUM(G7)</f>
        <v>0</v>
      </c>
      <c r="H6" s="22">
        <f>G6/F6*100</f>
        <v>0</v>
      </c>
      <c r="I6" s="22">
        <f aca="true" t="shared" si="1" ref="I6:I15">D6+G6</f>
        <v>1197.728</v>
      </c>
    </row>
    <row r="7" spans="1:9" ht="51">
      <c r="A7" s="2" t="s">
        <v>4</v>
      </c>
      <c r="B7" s="18" t="s">
        <v>3</v>
      </c>
      <c r="C7" s="19">
        <v>1398.407</v>
      </c>
      <c r="D7" s="19">
        <v>1197.728</v>
      </c>
      <c r="E7" s="3">
        <f t="shared" si="0"/>
        <v>85.64945684625435</v>
      </c>
      <c r="F7" s="3">
        <v>5.439</v>
      </c>
      <c r="G7" s="19"/>
      <c r="H7" s="31">
        <f>G7/F7*100</f>
        <v>0</v>
      </c>
      <c r="I7" s="19">
        <f t="shared" si="1"/>
        <v>1197.728</v>
      </c>
    </row>
    <row r="8" spans="1:9" ht="12.75">
      <c r="A8" s="20" t="s">
        <v>6</v>
      </c>
      <c r="B8" s="21" t="s">
        <v>5</v>
      </c>
      <c r="C8" s="22">
        <f>SUM(C9:C12)</f>
        <v>7767.856</v>
      </c>
      <c r="D8" s="22">
        <f>SUM(D9:D12)</f>
        <v>5566.869000000001</v>
      </c>
      <c r="E8" s="22">
        <f t="shared" si="0"/>
        <v>71.66545054388239</v>
      </c>
      <c r="F8" s="22">
        <f>SUM(F9:F12)</f>
        <v>170.488</v>
      </c>
      <c r="G8" s="22">
        <f>SUM(G9:G12)</f>
        <v>214.396</v>
      </c>
      <c r="H8" s="22">
        <f>G8/F8*100</f>
        <v>125.75430528834872</v>
      </c>
      <c r="I8" s="22">
        <f t="shared" si="1"/>
        <v>5781.265</v>
      </c>
    </row>
    <row r="9" spans="1:9" ht="51">
      <c r="A9" s="2" t="s">
        <v>8</v>
      </c>
      <c r="B9" s="18" t="s">
        <v>7</v>
      </c>
      <c r="C9" s="19">
        <v>7339.095</v>
      </c>
      <c r="D9" s="19">
        <v>5254.362</v>
      </c>
      <c r="E9" s="3">
        <f t="shared" si="0"/>
        <v>71.59414069445891</v>
      </c>
      <c r="F9" s="3">
        <v>170.488</v>
      </c>
      <c r="G9" s="19">
        <v>214.396</v>
      </c>
      <c r="H9" s="31">
        <f>G9/F9*100</f>
        <v>125.75430528834872</v>
      </c>
      <c r="I9" s="19">
        <f t="shared" si="1"/>
        <v>5468.758</v>
      </c>
    </row>
    <row r="10" spans="1:9" ht="25.5">
      <c r="A10" s="2" t="s">
        <v>10</v>
      </c>
      <c r="B10" s="18" t="s">
        <v>9</v>
      </c>
      <c r="C10" s="19">
        <v>59.595</v>
      </c>
      <c r="D10" s="19">
        <v>48.264</v>
      </c>
      <c r="E10" s="3">
        <f t="shared" si="0"/>
        <v>80.98665995469419</v>
      </c>
      <c r="F10" s="3"/>
      <c r="G10" s="19"/>
      <c r="H10" s="31"/>
      <c r="I10" s="19">
        <f t="shared" si="1"/>
        <v>48.264</v>
      </c>
    </row>
    <row r="11" spans="1:9" ht="12.75">
      <c r="A11" s="2" t="s">
        <v>12</v>
      </c>
      <c r="B11" s="18" t="s">
        <v>11</v>
      </c>
      <c r="C11" s="19">
        <v>320.909</v>
      </c>
      <c r="D11" s="19">
        <v>215.987</v>
      </c>
      <c r="E11" s="3">
        <f t="shared" si="0"/>
        <v>67.30474994468837</v>
      </c>
      <c r="F11" s="3"/>
      <c r="G11" s="19"/>
      <c r="H11" s="31"/>
      <c r="I11" s="19">
        <f t="shared" si="1"/>
        <v>215.987</v>
      </c>
    </row>
    <row r="12" spans="1:9" ht="12.75">
      <c r="A12" s="33" t="s">
        <v>119</v>
      </c>
      <c r="B12" s="18">
        <v>1170</v>
      </c>
      <c r="C12" s="19">
        <v>48.257</v>
      </c>
      <c r="D12" s="19">
        <v>48.256</v>
      </c>
      <c r="E12" s="3">
        <f t="shared" si="0"/>
        <v>99.9979277617755</v>
      </c>
      <c r="F12" s="3"/>
      <c r="G12" s="19"/>
      <c r="H12" s="31"/>
      <c r="I12" s="19">
        <f t="shared" si="1"/>
        <v>48.256</v>
      </c>
    </row>
    <row r="13" spans="1:9" ht="12.75">
      <c r="A13" s="20" t="s">
        <v>14</v>
      </c>
      <c r="B13" s="21" t="s">
        <v>13</v>
      </c>
      <c r="C13" s="22">
        <f>SUM(C14:C15)</f>
        <v>1448.308</v>
      </c>
      <c r="D13" s="22">
        <f>SUM(D14:D15)</f>
        <v>1086.296</v>
      </c>
      <c r="E13" s="22">
        <f>D13/C13*100</f>
        <v>75.00448799564734</v>
      </c>
      <c r="F13" s="22"/>
      <c r="G13" s="22"/>
      <c r="H13" s="22"/>
      <c r="I13" s="22">
        <f t="shared" si="1"/>
        <v>1086.296</v>
      </c>
    </row>
    <row r="14" spans="1:9" ht="38.25">
      <c r="A14" s="2" t="s">
        <v>16</v>
      </c>
      <c r="B14" s="18" t="s">
        <v>15</v>
      </c>
      <c r="C14" s="19">
        <v>1240.68</v>
      </c>
      <c r="D14" s="19">
        <v>901.078</v>
      </c>
      <c r="E14" s="3">
        <f>D14/C14*100</f>
        <v>72.62775252281006</v>
      </c>
      <c r="F14" s="3"/>
      <c r="G14" s="19"/>
      <c r="H14" s="19"/>
      <c r="I14" s="19">
        <f t="shared" si="1"/>
        <v>901.078</v>
      </c>
    </row>
    <row r="15" spans="1:9" ht="25.5">
      <c r="A15" s="2" t="s">
        <v>18</v>
      </c>
      <c r="B15" s="18" t="s">
        <v>17</v>
      </c>
      <c r="C15" s="19">
        <v>207.628</v>
      </c>
      <c r="D15" s="19">
        <v>185.218</v>
      </c>
      <c r="E15" s="3">
        <f>D15/C15*100</f>
        <v>89.20665806153313</v>
      </c>
      <c r="F15" s="3"/>
      <c r="G15" s="19"/>
      <c r="H15" s="19"/>
      <c r="I15" s="19">
        <f t="shared" si="1"/>
        <v>185.218</v>
      </c>
    </row>
    <row r="16" spans="1:9" ht="12.75">
      <c r="A16" s="20" t="s">
        <v>20</v>
      </c>
      <c r="B16" s="21" t="s">
        <v>19</v>
      </c>
      <c r="C16" s="22">
        <f>SUM(C17:C41)</f>
        <v>34518.128000000004</v>
      </c>
      <c r="D16" s="22">
        <f>SUM(D17:D41)</f>
        <v>33563.209200000005</v>
      </c>
      <c r="E16" s="22">
        <f>D16/C16*100</f>
        <v>97.23357303733273</v>
      </c>
      <c r="F16" s="22">
        <f>SUM(F17:F41)</f>
        <v>30.999</v>
      </c>
      <c r="G16" s="22">
        <f>SUM(G17:G41)</f>
        <v>22.39</v>
      </c>
      <c r="H16" s="22">
        <f>G16/F16*100</f>
        <v>72.2281363914965</v>
      </c>
      <c r="I16" s="22">
        <f>D16+G16</f>
        <v>33585.599200000004</v>
      </c>
    </row>
    <row r="17" spans="1:9" ht="38.25">
      <c r="A17" s="2" t="s">
        <v>22</v>
      </c>
      <c r="B17" s="18" t="s">
        <v>21</v>
      </c>
      <c r="C17" s="19">
        <v>4056.491</v>
      </c>
      <c r="D17" s="19">
        <v>4056.23</v>
      </c>
      <c r="E17" s="3">
        <f>D17/C17*100</f>
        <v>99.99356586764276</v>
      </c>
      <c r="F17" s="3"/>
      <c r="G17" s="19"/>
      <c r="H17" s="19"/>
      <c r="I17" s="19">
        <f>D17+G17</f>
        <v>4056.23</v>
      </c>
    </row>
    <row r="18" spans="1:9" ht="25.5">
      <c r="A18" s="2" t="s">
        <v>24</v>
      </c>
      <c r="B18" s="18" t="s">
        <v>23</v>
      </c>
      <c r="C18" s="19">
        <v>14634.109</v>
      </c>
      <c r="D18" s="19">
        <v>14634.109</v>
      </c>
      <c r="E18" s="3">
        <f aca="true" t="shared" si="2" ref="E18:E41">D18/C18*100</f>
        <v>100</v>
      </c>
      <c r="F18" s="3"/>
      <c r="G18" s="19"/>
      <c r="H18" s="19"/>
      <c r="I18" s="19">
        <f aca="true" t="shared" si="3" ref="I18:I41">D18+G18</f>
        <v>14634.109</v>
      </c>
    </row>
    <row r="19" spans="1:9" ht="38.25">
      <c r="A19" s="2" t="s">
        <v>26</v>
      </c>
      <c r="B19" s="18" t="s">
        <v>25</v>
      </c>
      <c r="C19" s="19">
        <v>9.809</v>
      </c>
      <c r="D19" s="19">
        <v>9.809</v>
      </c>
      <c r="E19" s="3">
        <f t="shared" si="2"/>
        <v>100</v>
      </c>
      <c r="F19" s="3"/>
      <c r="G19" s="19"/>
      <c r="H19" s="19"/>
      <c r="I19" s="19">
        <f t="shared" si="3"/>
        <v>9.809</v>
      </c>
    </row>
    <row r="20" spans="1:9" ht="38.25">
      <c r="A20" s="2" t="s">
        <v>28</v>
      </c>
      <c r="B20" s="18" t="s">
        <v>27</v>
      </c>
      <c r="C20" s="19">
        <v>585.391</v>
      </c>
      <c r="D20" s="19"/>
      <c r="E20" s="3">
        <f t="shared" si="2"/>
        <v>0</v>
      </c>
      <c r="F20" s="3"/>
      <c r="G20" s="19"/>
      <c r="H20" s="19"/>
      <c r="I20" s="19">
        <f t="shared" si="3"/>
        <v>0</v>
      </c>
    </row>
    <row r="21" spans="1:9" ht="25.5">
      <c r="A21" s="2" t="s">
        <v>30</v>
      </c>
      <c r="B21" s="18" t="s">
        <v>29</v>
      </c>
      <c r="C21" s="19">
        <v>16.327</v>
      </c>
      <c r="D21" s="19">
        <v>10.658</v>
      </c>
      <c r="E21" s="3">
        <f t="shared" si="2"/>
        <v>65.27837324676915</v>
      </c>
      <c r="F21" s="3"/>
      <c r="G21" s="19"/>
      <c r="H21" s="19"/>
      <c r="I21" s="19">
        <f t="shared" si="3"/>
        <v>10.658</v>
      </c>
    </row>
    <row r="22" spans="1:9" ht="25.5">
      <c r="A22" s="2" t="s">
        <v>32</v>
      </c>
      <c r="B22" s="18" t="s">
        <v>31</v>
      </c>
      <c r="C22" s="19">
        <v>53.725</v>
      </c>
      <c r="D22" s="19">
        <v>33.282</v>
      </c>
      <c r="E22" s="3">
        <f t="shared" si="2"/>
        <v>61.94881340158213</v>
      </c>
      <c r="F22" s="3"/>
      <c r="G22" s="19"/>
      <c r="H22" s="19"/>
      <c r="I22" s="19">
        <f t="shared" si="3"/>
        <v>33.282</v>
      </c>
    </row>
    <row r="23" spans="1:9" ht="12.75">
      <c r="A23" s="2" t="s">
        <v>34</v>
      </c>
      <c r="B23" s="18" t="s">
        <v>33</v>
      </c>
      <c r="C23" s="19">
        <v>52.994</v>
      </c>
      <c r="D23" s="19">
        <v>52.994</v>
      </c>
      <c r="E23" s="3">
        <f t="shared" si="2"/>
        <v>100</v>
      </c>
      <c r="F23" s="3"/>
      <c r="G23" s="19"/>
      <c r="H23" s="19"/>
      <c r="I23" s="19">
        <f t="shared" si="3"/>
        <v>52.994</v>
      </c>
    </row>
    <row r="24" spans="1:9" ht="12.75">
      <c r="A24" s="2" t="s">
        <v>36</v>
      </c>
      <c r="B24" s="18" t="s">
        <v>35</v>
      </c>
      <c r="C24" s="19">
        <v>7.74</v>
      </c>
      <c r="D24" s="19">
        <v>7.74</v>
      </c>
      <c r="E24" s="3">
        <f t="shared" si="2"/>
        <v>100</v>
      </c>
      <c r="F24" s="3"/>
      <c r="G24" s="19"/>
      <c r="H24" s="19"/>
      <c r="I24" s="19">
        <f t="shared" si="3"/>
        <v>7.74</v>
      </c>
    </row>
    <row r="25" spans="1:9" ht="12.75">
      <c r="A25" s="2" t="s">
        <v>38</v>
      </c>
      <c r="B25" s="18" t="s">
        <v>37</v>
      </c>
      <c r="C25" s="19">
        <v>2955.401</v>
      </c>
      <c r="D25" s="19">
        <v>2954.541</v>
      </c>
      <c r="E25" s="3">
        <f t="shared" si="2"/>
        <v>99.9709007339444</v>
      </c>
      <c r="F25" s="3"/>
      <c r="G25" s="19"/>
      <c r="H25" s="19"/>
      <c r="I25" s="19">
        <f t="shared" si="3"/>
        <v>2954.541</v>
      </c>
    </row>
    <row r="26" spans="1:9" ht="25.5">
      <c r="A26" s="2" t="s">
        <v>40</v>
      </c>
      <c r="B26" s="18" t="s">
        <v>39</v>
      </c>
      <c r="C26" s="19">
        <v>864.334</v>
      </c>
      <c r="D26" s="19">
        <v>864.334</v>
      </c>
      <c r="E26" s="3">
        <f t="shared" si="2"/>
        <v>100</v>
      </c>
      <c r="F26" s="3"/>
      <c r="G26" s="19"/>
      <c r="H26" s="19"/>
      <c r="I26" s="19">
        <f t="shared" si="3"/>
        <v>864.334</v>
      </c>
    </row>
    <row r="27" spans="1:9" ht="12.75">
      <c r="A27" s="2" t="s">
        <v>42</v>
      </c>
      <c r="B27" s="18" t="s">
        <v>41</v>
      </c>
      <c r="C27" s="19">
        <v>2423.131</v>
      </c>
      <c r="D27" s="19">
        <v>2422.54</v>
      </c>
      <c r="E27" s="3">
        <f t="shared" si="2"/>
        <v>99.97561006813086</v>
      </c>
      <c r="F27" s="3"/>
      <c r="G27" s="19"/>
      <c r="H27" s="19"/>
      <c r="I27" s="19">
        <f t="shared" si="3"/>
        <v>2422.54</v>
      </c>
    </row>
    <row r="28" spans="1:9" ht="12.75">
      <c r="A28" s="2" t="s">
        <v>44</v>
      </c>
      <c r="B28" s="18" t="s">
        <v>43</v>
      </c>
      <c r="C28" s="19">
        <v>37.852</v>
      </c>
      <c r="D28" s="19">
        <v>37.851</v>
      </c>
      <c r="E28" s="3">
        <f t="shared" si="2"/>
        <v>99.99735813167072</v>
      </c>
      <c r="F28" s="3"/>
      <c r="G28" s="19"/>
      <c r="H28" s="19"/>
      <c r="I28" s="19">
        <f t="shared" si="3"/>
        <v>37.851</v>
      </c>
    </row>
    <row r="29" spans="1:9" ht="25.5">
      <c r="A29" s="2" t="s">
        <v>46</v>
      </c>
      <c r="B29" s="18" t="s">
        <v>45</v>
      </c>
      <c r="C29" s="19">
        <v>3178.203</v>
      </c>
      <c r="D29" s="19">
        <v>3178.203</v>
      </c>
      <c r="E29" s="3">
        <f t="shared" si="2"/>
        <v>100</v>
      </c>
      <c r="F29" s="3"/>
      <c r="G29" s="19"/>
      <c r="H29" s="19"/>
      <c r="I29" s="19">
        <f t="shared" si="3"/>
        <v>3178.203</v>
      </c>
    </row>
    <row r="30" spans="1:9" ht="25.5">
      <c r="A30" s="2" t="s">
        <v>48</v>
      </c>
      <c r="B30" s="18" t="s">
        <v>47</v>
      </c>
      <c r="C30" s="19">
        <v>2394.901</v>
      </c>
      <c r="D30" s="19">
        <v>2394.901</v>
      </c>
      <c r="E30" s="3">
        <f t="shared" si="2"/>
        <v>100</v>
      </c>
      <c r="F30" s="3"/>
      <c r="G30" s="19"/>
      <c r="H30" s="19"/>
      <c r="I30" s="19">
        <f t="shared" si="3"/>
        <v>2394.901</v>
      </c>
    </row>
    <row r="31" spans="1:9" ht="38.25">
      <c r="A31" s="2" t="s">
        <v>50</v>
      </c>
      <c r="B31" s="18" t="s">
        <v>49</v>
      </c>
      <c r="C31" s="19">
        <v>617.829</v>
      </c>
      <c r="D31" s="19">
        <v>617.828</v>
      </c>
      <c r="E31" s="3">
        <f t="shared" si="2"/>
        <v>99.99983814291657</v>
      </c>
      <c r="F31" s="3"/>
      <c r="G31" s="19"/>
      <c r="H31" s="19"/>
      <c r="I31" s="19">
        <f t="shared" si="3"/>
        <v>617.828</v>
      </c>
    </row>
    <row r="32" spans="1:9" ht="25.5">
      <c r="A32" s="2" t="s">
        <v>52</v>
      </c>
      <c r="B32" s="18" t="s">
        <v>51</v>
      </c>
      <c r="C32" s="19">
        <v>531.611</v>
      </c>
      <c r="D32" s="19">
        <v>531.611</v>
      </c>
      <c r="E32" s="3">
        <f t="shared" si="2"/>
        <v>100</v>
      </c>
      <c r="F32" s="3"/>
      <c r="G32" s="19"/>
      <c r="H32" s="19"/>
      <c r="I32" s="19">
        <f t="shared" si="3"/>
        <v>531.611</v>
      </c>
    </row>
    <row r="33" spans="1:9" ht="12.75">
      <c r="A33" s="2"/>
      <c r="B33" s="18">
        <v>3084</v>
      </c>
      <c r="C33" s="19">
        <v>82.744</v>
      </c>
      <c r="D33" s="19">
        <v>80.918</v>
      </c>
      <c r="E33" s="3">
        <f t="shared" si="2"/>
        <v>97.79319346417869</v>
      </c>
      <c r="F33" s="3"/>
      <c r="G33" s="19"/>
      <c r="H33" s="19"/>
      <c r="I33" s="19">
        <f t="shared" si="3"/>
        <v>80.918</v>
      </c>
    </row>
    <row r="34" spans="1:9" ht="51">
      <c r="A34" s="2" t="s">
        <v>54</v>
      </c>
      <c r="B34" s="18" t="s">
        <v>53</v>
      </c>
      <c r="C34" s="19">
        <v>17.659</v>
      </c>
      <c r="D34" s="19">
        <v>17.189</v>
      </c>
      <c r="E34" s="3">
        <f t="shared" si="2"/>
        <v>97.33846763689904</v>
      </c>
      <c r="F34" s="3"/>
      <c r="G34" s="19"/>
      <c r="H34" s="19"/>
      <c r="I34" s="19">
        <f t="shared" si="3"/>
        <v>17.189</v>
      </c>
    </row>
    <row r="35" spans="1:9" ht="51">
      <c r="A35" s="2" t="s">
        <v>56</v>
      </c>
      <c r="B35" s="18" t="s">
        <v>55</v>
      </c>
      <c r="C35" s="19">
        <v>1050.493</v>
      </c>
      <c r="D35" s="19">
        <v>989.983</v>
      </c>
      <c r="E35" s="3">
        <f t="shared" si="2"/>
        <v>94.23984738594164</v>
      </c>
      <c r="F35" s="3">
        <v>30.999</v>
      </c>
      <c r="G35" s="19">
        <v>22.39</v>
      </c>
      <c r="H35" s="31">
        <f>G35/F35*100</f>
        <v>72.2281363914965</v>
      </c>
      <c r="I35" s="19">
        <f t="shared" si="3"/>
        <v>1012.3729999999999</v>
      </c>
    </row>
    <row r="36" spans="1:9" ht="25.5">
      <c r="A36" s="2" t="s">
        <v>58</v>
      </c>
      <c r="B36" s="18" t="s">
        <v>57</v>
      </c>
      <c r="C36" s="19">
        <v>156.146</v>
      </c>
      <c r="D36" s="19">
        <v>136.2832</v>
      </c>
      <c r="E36" s="3">
        <f t="shared" si="2"/>
        <v>87.27934112945577</v>
      </c>
      <c r="F36" s="3"/>
      <c r="G36" s="19"/>
      <c r="H36" s="19"/>
      <c r="I36" s="19">
        <f t="shared" si="3"/>
        <v>136.2832</v>
      </c>
    </row>
    <row r="37" spans="1:9" ht="51">
      <c r="A37" s="2" t="s">
        <v>60</v>
      </c>
      <c r="B37" s="18" t="s">
        <v>59</v>
      </c>
      <c r="C37" s="19">
        <v>9.5</v>
      </c>
      <c r="D37" s="19"/>
      <c r="E37" s="3">
        <f t="shared" si="2"/>
        <v>0</v>
      </c>
      <c r="F37" s="3"/>
      <c r="G37" s="19"/>
      <c r="H37" s="19"/>
      <c r="I37" s="19">
        <f t="shared" si="3"/>
        <v>0</v>
      </c>
    </row>
    <row r="38" spans="1:9" ht="63.75">
      <c r="A38" s="2" t="s">
        <v>62</v>
      </c>
      <c r="B38" s="18" t="s">
        <v>61</v>
      </c>
      <c r="C38" s="19">
        <v>76.299</v>
      </c>
      <c r="D38" s="19">
        <v>55.809</v>
      </c>
      <c r="E38" s="3">
        <f t="shared" si="2"/>
        <v>73.14512641056893</v>
      </c>
      <c r="F38" s="3"/>
      <c r="G38" s="19"/>
      <c r="H38" s="19"/>
      <c r="I38" s="19">
        <f t="shared" si="3"/>
        <v>55.809</v>
      </c>
    </row>
    <row r="39" spans="1:9" ht="38.25">
      <c r="A39" s="2" t="s">
        <v>64</v>
      </c>
      <c r="B39" s="18" t="s">
        <v>63</v>
      </c>
      <c r="C39" s="19">
        <v>13.746</v>
      </c>
      <c r="D39" s="19">
        <v>8.867</v>
      </c>
      <c r="E39" s="3">
        <f t="shared" si="2"/>
        <v>64.50603812018042</v>
      </c>
      <c r="F39" s="3"/>
      <c r="G39" s="19"/>
      <c r="H39" s="19"/>
      <c r="I39" s="19">
        <f t="shared" si="3"/>
        <v>8.867</v>
      </c>
    </row>
    <row r="40" spans="1:9" ht="76.5">
      <c r="A40" s="2" t="s">
        <v>66</v>
      </c>
      <c r="B40" s="18" t="s">
        <v>65</v>
      </c>
      <c r="C40" s="19">
        <v>630.482</v>
      </c>
      <c r="D40" s="19">
        <v>465.822</v>
      </c>
      <c r="E40" s="3">
        <f t="shared" si="2"/>
        <v>73.88347327917371</v>
      </c>
      <c r="F40" s="3"/>
      <c r="G40" s="19"/>
      <c r="H40" s="19"/>
      <c r="I40" s="19">
        <f t="shared" si="3"/>
        <v>465.822</v>
      </c>
    </row>
    <row r="41" spans="1:9" ht="25.5">
      <c r="A41" s="2" t="s">
        <v>68</v>
      </c>
      <c r="B41" s="18" t="s">
        <v>67</v>
      </c>
      <c r="C41" s="19">
        <v>61.211</v>
      </c>
      <c r="D41" s="19">
        <v>1.707</v>
      </c>
      <c r="E41" s="3">
        <f t="shared" si="2"/>
        <v>2.7887144467497675</v>
      </c>
      <c r="F41" s="3"/>
      <c r="G41" s="19"/>
      <c r="H41" s="19"/>
      <c r="I41" s="19">
        <f t="shared" si="3"/>
        <v>1.707</v>
      </c>
    </row>
    <row r="42" spans="1:9" ht="12.75">
      <c r="A42" s="20" t="s">
        <v>70</v>
      </c>
      <c r="B42" s="21" t="s">
        <v>69</v>
      </c>
      <c r="C42" s="22">
        <f>SUM(C43:C46)</f>
        <v>706.148</v>
      </c>
      <c r="D42" s="22">
        <f>SUM(D43:D46)</f>
        <v>584.1289999999999</v>
      </c>
      <c r="E42" s="22">
        <f aca="true" t="shared" si="4" ref="E42:E49">D42/C42*100</f>
        <v>82.72047786016527</v>
      </c>
      <c r="F42" s="22">
        <f>SUM(F43:F46)</f>
        <v>3.065</v>
      </c>
      <c r="G42" s="22">
        <f>SUM(G43:G46)</f>
        <v>6.457999999999999</v>
      </c>
      <c r="H42" s="22">
        <f>G42/F42*100</f>
        <v>210.70146818923328</v>
      </c>
      <c r="I42" s="22">
        <f aca="true" t="shared" si="5" ref="I42:I53">D42+G42</f>
        <v>590.5869999999999</v>
      </c>
    </row>
    <row r="43" spans="1:9" ht="12.75">
      <c r="A43" s="23" t="s">
        <v>72</v>
      </c>
      <c r="B43" s="24" t="s">
        <v>71</v>
      </c>
      <c r="C43" s="25">
        <v>282.027</v>
      </c>
      <c r="D43" s="25">
        <v>215.584</v>
      </c>
      <c r="E43" s="26">
        <f t="shared" si="4"/>
        <v>76.44090814000079</v>
      </c>
      <c r="F43" s="26">
        <v>0.315</v>
      </c>
      <c r="G43" s="25">
        <v>0.116</v>
      </c>
      <c r="H43" s="31">
        <f>G43/F43*100</f>
        <v>36.82539682539683</v>
      </c>
      <c r="I43" s="25">
        <f t="shared" si="5"/>
        <v>215.70000000000002</v>
      </c>
    </row>
    <row r="44" spans="1:9" ht="25.5">
      <c r="A44" s="23" t="s">
        <v>74</v>
      </c>
      <c r="B44" s="24" t="s">
        <v>73</v>
      </c>
      <c r="C44" s="25">
        <v>328.281</v>
      </c>
      <c r="D44" s="25">
        <v>275.365</v>
      </c>
      <c r="E44" s="26">
        <f t="shared" si="4"/>
        <v>83.88088253660736</v>
      </c>
      <c r="F44" s="26">
        <v>2.75</v>
      </c>
      <c r="G44" s="25">
        <v>6.342</v>
      </c>
      <c r="H44" s="31">
        <f>G44/F44*100</f>
        <v>230.6181818181818</v>
      </c>
      <c r="I44" s="25">
        <f t="shared" si="5"/>
        <v>281.707</v>
      </c>
    </row>
    <row r="45" spans="1:9" ht="25.5">
      <c r="A45" s="23" t="s">
        <v>76</v>
      </c>
      <c r="B45" s="24" t="s">
        <v>75</v>
      </c>
      <c r="C45" s="25">
        <v>73.745</v>
      </c>
      <c r="D45" s="25">
        <v>71.755</v>
      </c>
      <c r="E45" s="26">
        <f t="shared" si="4"/>
        <v>97.301511966913</v>
      </c>
      <c r="F45" s="26"/>
      <c r="G45" s="25"/>
      <c r="H45" s="25"/>
      <c r="I45" s="25">
        <f t="shared" si="5"/>
        <v>71.755</v>
      </c>
    </row>
    <row r="46" spans="1:9" ht="12.75">
      <c r="A46" s="23" t="s">
        <v>78</v>
      </c>
      <c r="B46" s="24" t="s">
        <v>77</v>
      </c>
      <c r="C46" s="25">
        <v>22.095</v>
      </c>
      <c r="D46" s="25">
        <v>21.425</v>
      </c>
      <c r="E46" s="26">
        <f t="shared" si="4"/>
        <v>96.96763973749718</v>
      </c>
      <c r="F46" s="26"/>
      <c r="G46" s="25"/>
      <c r="H46" s="25"/>
      <c r="I46" s="25">
        <f t="shared" si="5"/>
        <v>21.425</v>
      </c>
    </row>
    <row r="47" spans="1:9" ht="12.75">
      <c r="A47" s="20" t="s">
        <v>80</v>
      </c>
      <c r="B47" s="21" t="s">
        <v>79</v>
      </c>
      <c r="C47" s="22">
        <f>SUM(C48:C49)</f>
        <v>50.917</v>
      </c>
      <c r="D47" s="22">
        <f>SUM(D48:D49)</f>
        <v>47.574</v>
      </c>
      <c r="E47" s="22">
        <f t="shared" si="4"/>
        <v>93.43441286800086</v>
      </c>
      <c r="F47" s="22"/>
      <c r="G47" s="22"/>
      <c r="H47" s="22"/>
      <c r="I47" s="22">
        <f t="shared" si="5"/>
        <v>47.574</v>
      </c>
    </row>
    <row r="48" spans="1:9" ht="25.5">
      <c r="A48" s="23" t="s">
        <v>82</v>
      </c>
      <c r="B48" s="24" t="s">
        <v>81</v>
      </c>
      <c r="C48" s="25">
        <v>10</v>
      </c>
      <c r="D48" s="25">
        <v>10</v>
      </c>
      <c r="E48" s="26">
        <f t="shared" si="4"/>
        <v>100</v>
      </c>
      <c r="F48" s="26"/>
      <c r="G48" s="25"/>
      <c r="H48" s="25"/>
      <c r="I48" s="25">
        <f t="shared" si="5"/>
        <v>10</v>
      </c>
    </row>
    <row r="49" spans="1:9" ht="38.25">
      <c r="A49" s="23" t="s">
        <v>84</v>
      </c>
      <c r="B49" s="24" t="s">
        <v>83</v>
      </c>
      <c r="C49" s="25">
        <v>40.917</v>
      </c>
      <c r="D49" s="25">
        <v>37.574</v>
      </c>
      <c r="E49" s="26">
        <f t="shared" si="4"/>
        <v>91.8298017938754</v>
      </c>
      <c r="F49" s="26"/>
      <c r="G49" s="25"/>
      <c r="H49" s="25"/>
      <c r="I49" s="25">
        <f t="shared" si="5"/>
        <v>37.574</v>
      </c>
    </row>
    <row r="50" spans="1:9" ht="12.75">
      <c r="A50" s="20" t="s">
        <v>86</v>
      </c>
      <c r="B50" s="21" t="s">
        <v>85</v>
      </c>
      <c r="C50" s="22">
        <f>SUM(C51:C53)</f>
        <v>54</v>
      </c>
      <c r="D50" s="22">
        <f>D51+D53</f>
        <v>0</v>
      </c>
      <c r="E50" s="29"/>
      <c r="F50" s="29"/>
      <c r="G50" s="29"/>
      <c r="H50" s="22"/>
      <c r="I50" s="22">
        <f t="shared" si="5"/>
        <v>0</v>
      </c>
    </row>
    <row r="51" spans="1:9" ht="25.5">
      <c r="A51" s="32" t="s">
        <v>114</v>
      </c>
      <c r="B51" s="28">
        <v>7150</v>
      </c>
      <c r="C51" s="25">
        <v>50</v>
      </c>
      <c r="D51" s="25"/>
      <c r="E51" s="26"/>
      <c r="F51" s="25"/>
      <c r="G51" s="30"/>
      <c r="H51" s="30"/>
      <c r="I51" s="25">
        <f t="shared" si="5"/>
        <v>0</v>
      </c>
    </row>
    <row r="52" spans="1:9" ht="14.25" customHeight="1">
      <c r="A52" s="23" t="s">
        <v>113</v>
      </c>
      <c r="B52" s="24" t="s">
        <v>112</v>
      </c>
      <c r="C52" s="25"/>
      <c r="D52" s="25"/>
      <c r="E52" s="26"/>
      <c r="F52" s="25"/>
      <c r="G52" s="25"/>
      <c r="H52" s="25"/>
      <c r="I52" s="25">
        <f t="shared" si="5"/>
        <v>0</v>
      </c>
    </row>
    <row r="53" spans="1:9" ht="25.5">
      <c r="A53" s="23" t="s">
        <v>115</v>
      </c>
      <c r="B53" s="24">
        <v>7680</v>
      </c>
      <c r="C53" s="25">
        <v>4</v>
      </c>
      <c r="D53" s="25"/>
      <c r="E53" s="26"/>
      <c r="F53" s="25"/>
      <c r="G53" s="25"/>
      <c r="H53" s="25"/>
      <c r="I53" s="25">
        <f t="shared" si="5"/>
        <v>0</v>
      </c>
    </row>
    <row r="54" spans="1:9" ht="12.75">
      <c r="A54" s="20" t="s">
        <v>88</v>
      </c>
      <c r="B54" s="21" t="s">
        <v>87</v>
      </c>
      <c r="C54" s="22">
        <f>SUM(C55:C56)</f>
        <v>162.646</v>
      </c>
      <c r="D54" s="22">
        <f>SUM(D55:D56)</f>
        <v>148.641</v>
      </c>
      <c r="E54" s="22">
        <f>D54/C54*100</f>
        <v>91.38927486688883</v>
      </c>
      <c r="F54" s="22"/>
      <c r="G54" s="22"/>
      <c r="H54" s="22"/>
      <c r="I54" s="22">
        <f>D54+G54</f>
        <v>148.641</v>
      </c>
    </row>
    <row r="55" spans="1:9" ht="12.75">
      <c r="A55" s="23" t="s">
        <v>90</v>
      </c>
      <c r="B55" s="24" t="s">
        <v>89</v>
      </c>
      <c r="C55" s="25">
        <v>162.646</v>
      </c>
      <c r="D55" s="25">
        <v>148.641</v>
      </c>
      <c r="E55" s="26">
        <f>D55/C55*100</f>
        <v>91.38927486688883</v>
      </c>
      <c r="F55" s="26"/>
      <c r="G55" s="25"/>
      <c r="H55" s="25"/>
      <c r="I55" s="25">
        <f>D55+G55</f>
        <v>148.641</v>
      </c>
    </row>
    <row r="56" spans="1:9" ht="12.75">
      <c r="A56" s="23" t="s">
        <v>92</v>
      </c>
      <c r="B56" s="24" t="s">
        <v>91</v>
      </c>
      <c r="C56" s="25"/>
      <c r="D56" s="25"/>
      <c r="E56" s="26"/>
      <c r="F56" s="26"/>
      <c r="G56" s="25"/>
      <c r="H56" s="25"/>
      <c r="I56" s="25"/>
    </row>
    <row r="57" spans="1:9" ht="12.75">
      <c r="A57" s="20" t="s">
        <v>94</v>
      </c>
      <c r="B57" s="21" t="s">
        <v>93</v>
      </c>
      <c r="C57" s="22">
        <f>SUM(C58:C60)</f>
        <v>2504.289</v>
      </c>
      <c r="D57" s="22">
        <f>SUM(D58:D60)</f>
        <v>2420.659</v>
      </c>
      <c r="E57" s="22">
        <f>D57/C57*100</f>
        <v>96.66052919611114</v>
      </c>
      <c r="F57" s="22"/>
      <c r="G57" s="22"/>
      <c r="H57" s="22"/>
      <c r="I57" s="22">
        <f>D57+G57</f>
        <v>2420.659</v>
      </c>
    </row>
    <row r="58" spans="1:9" ht="38.25">
      <c r="A58" s="23" t="s">
        <v>96</v>
      </c>
      <c r="B58" s="24" t="s">
        <v>95</v>
      </c>
      <c r="C58" s="25">
        <v>1299</v>
      </c>
      <c r="D58" s="25">
        <v>1299</v>
      </c>
      <c r="E58" s="26">
        <f>D58/C58*100</f>
        <v>100</v>
      </c>
      <c r="F58" s="26"/>
      <c r="G58" s="25"/>
      <c r="H58" s="26"/>
      <c r="I58" s="25">
        <f>D58+G58</f>
        <v>1299</v>
      </c>
    </row>
    <row r="59" spans="1:9" ht="12.75">
      <c r="A59" s="23" t="s">
        <v>98</v>
      </c>
      <c r="B59" s="24" t="s">
        <v>97</v>
      </c>
      <c r="C59" s="25">
        <v>1121.659</v>
      </c>
      <c r="D59" s="25">
        <v>1121.659</v>
      </c>
      <c r="E59" s="26">
        <f>D59/C59*100</f>
        <v>100</v>
      </c>
      <c r="F59" s="26"/>
      <c r="G59" s="25"/>
      <c r="H59" s="31"/>
      <c r="I59" s="25">
        <f>D59+G59</f>
        <v>1121.659</v>
      </c>
    </row>
    <row r="60" spans="1:9" ht="38.25">
      <c r="A60" s="23" t="s">
        <v>100</v>
      </c>
      <c r="B60" s="24" t="s">
        <v>99</v>
      </c>
      <c r="C60" s="25">
        <v>83.63</v>
      </c>
      <c r="D60" s="25"/>
      <c r="E60" s="26">
        <f>D60/C60*100</f>
        <v>0</v>
      </c>
      <c r="F60" s="26"/>
      <c r="G60" s="25"/>
      <c r="H60" s="31"/>
      <c r="I60" s="25"/>
    </row>
    <row r="61" spans="1:9" ht="12.75">
      <c r="A61" s="20" t="s">
        <v>102</v>
      </c>
      <c r="B61" s="21" t="s">
        <v>101</v>
      </c>
      <c r="C61" s="22">
        <f>C6+C8+C13+C16+C42+C47+C50+C54+C57</f>
        <v>48610.69900000001</v>
      </c>
      <c r="D61" s="22">
        <f>D6+D8+D13+D16+D42+D47+D50+D54+D57</f>
        <v>44615.10520000001</v>
      </c>
      <c r="E61" s="22">
        <f>D61/C61*100</f>
        <v>91.78042307106097</v>
      </c>
      <c r="F61" s="22">
        <f>F6+F8+F13+F16+F42+F47+F50+F54+F57</f>
        <v>209.99099999999999</v>
      </c>
      <c r="G61" s="22">
        <f>G6+G8+G13+G16+G42+G47+G50+G54+G57</f>
        <v>243.244</v>
      </c>
      <c r="H61" s="22">
        <f>G61/F61*100</f>
        <v>115.83544056650048</v>
      </c>
      <c r="I61" s="22">
        <f>D61+G61</f>
        <v>44858.34920000001</v>
      </c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3:7" ht="12.75">
      <c r="C63" s="27"/>
      <c r="G63" s="27"/>
    </row>
    <row r="64" spans="2:7" ht="12.75">
      <c r="B64" t="s">
        <v>120</v>
      </c>
      <c r="C64" s="27"/>
      <c r="G64" t="s">
        <v>121</v>
      </c>
    </row>
  </sheetData>
  <sheetProtection/>
  <mergeCells count="2">
    <mergeCell ref="C2:E2"/>
    <mergeCell ref="F2:H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2019-06-19T10:58:19Z</cp:lastPrinted>
  <dcterms:created xsi:type="dcterms:W3CDTF">2018-04-18T12:52:53Z</dcterms:created>
  <dcterms:modified xsi:type="dcterms:W3CDTF">2019-06-19T10:58:20Z</dcterms:modified>
  <cp:category/>
  <cp:version/>
  <cp:contentType/>
  <cp:contentStatus/>
</cp:coreProperties>
</file>