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1310" windowHeight="8175" activeTab="0"/>
  </bookViews>
  <sheets>
    <sheet name="звіт за 2007 рік" sheetId="1" r:id="rId1"/>
  </sheets>
  <definedNames>
    <definedName name="_xlnm.Print_Titles" localSheetId="0">'звіт за 2007 рік'!$8:$11</definedName>
    <definedName name="_xlnm.Print_Area" localSheetId="0">'звіт за 2007 рік'!$A$1:$M$58</definedName>
  </definedNames>
  <calcPr fullCalcOnLoad="1"/>
</workbook>
</file>

<file path=xl/sharedStrings.xml><?xml version="1.0" encoding="utf-8"?>
<sst xmlns="http://schemas.openxmlformats.org/spreadsheetml/2006/main" count="90" uniqueCount="77">
  <si>
    <t xml:space="preserve"> </t>
  </si>
  <si>
    <t>Виконано</t>
  </si>
  <si>
    <t>Відсоток</t>
  </si>
  <si>
    <t xml:space="preserve">    </t>
  </si>
  <si>
    <t>Найменування доходів згідно із бюджетною</t>
  </si>
  <si>
    <t>ПОДАТКОВІ  НАДХОДЖЕННЯ</t>
  </si>
  <si>
    <t xml:space="preserve"> Податки на доходи , податки на прибуток ,</t>
  </si>
  <si>
    <t>податки на збільшення ринковії вартості</t>
  </si>
  <si>
    <t>НЕПОДАТКОВІ  НАДХОДЖЕННЯ</t>
  </si>
  <si>
    <t xml:space="preserve"> Власні  надходження бюджетних установ</t>
  </si>
  <si>
    <t>Р А З О М  доходів</t>
  </si>
  <si>
    <t xml:space="preserve"> ОФІЦІЙНІ ТРАНСФЕРТИ</t>
  </si>
  <si>
    <t xml:space="preserve"> Від органів державного управління</t>
  </si>
  <si>
    <t xml:space="preserve"> Дотації</t>
  </si>
  <si>
    <t>А.МАЛЬОВАНИЙ</t>
  </si>
  <si>
    <t>Загальний фонд</t>
  </si>
  <si>
    <t>2005 р.</t>
  </si>
  <si>
    <t>виконан-</t>
  </si>
  <si>
    <t xml:space="preserve">    ня</t>
  </si>
  <si>
    <t>11 міс.</t>
  </si>
  <si>
    <t xml:space="preserve">  Спеціальний фонд</t>
  </si>
  <si>
    <t>виконання</t>
  </si>
  <si>
    <t>КОД</t>
  </si>
  <si>
    <t xml:space="preserve">                                                                        З В І Т </t>
  </si>
  <si>
    <t xml:space="preserve">плану  </t>
  </si>
  <si>
    <t>вико-</t>
  </si>
  <si>
    <t>нання</t>
  </si>
  <si>
    <t xml:space="preserve">                 Р А З О М</t>
  </si>
  <si>
    <t xml:space="preserve">                    класифікацією</t>
  </si>
  <si>
    <t>доходів</t>
  </si>
  <si>
    <t>Інші надходження</t>
  </si>
  <si>
    <t>Доходи від операцій з капіталом</t>
  </si>
  <si>
    <t>Надходження від відчудження майна,що знаходиться</t>
  </si>
  <si>
    <t>у комунальній власності</t>
  </si>
  <si>
    <t xml:space="preserve">                      </t>
  </si>
  <si>
    <t>Субвенції</t>
  </si>
  <si>
    <t>ВСЬОГО   доходів</t>
  </si>
  <si>
    <t>План</t>
  </si>
  <si>
    <t xml:space="preserve">на </t>
  </si>
  <si>
    <t>Податок на доходи фізичних осіб</t>
  </si>
  <si>
    <t xml:space="preserve">Податок на прибуток підприємств та фінансових установ </t>
  </si>
  <si>
    <t>комунальної власності</t>
  </si>
  <si>
    <t>Базова дотація</t>
  </si>
  <si>
    <t>Освітня  субвенція з державного бюджету місцевим бюджетам</t>
  </si>
  <si>
    <t>Медична субвенція з державного бюджету місцевим бюджетам</t>
  </si>
  <si>
    <t xml:space="preserve">Адміністративний збір за проведення державної реєстрації юридичних  </t>
  </si>
  <si>
    <t>осіб та фізичних осіб-підприємців</t>
  </si>
  <si>
    <t xml:space="preserve">Адміністративний збір за державну реєстрацію речових прав </t>
  </si>
  <si>
    <t>на нерухоме майно та їх обтяжень</t>
  </si>
  <si>
    <t>Надходження від орендої плати за користування цілісним майновим</t>
  </si>
  <si>
    <t>комплексом та іншим майном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</si>
  <si>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</si>
  <si>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 дотації з місцевого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</si>
  <si>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</si>
  <si>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 ,яка досягла загального пенсійного віку,але не набула права на пенсійну виплату, допомоги по догляду за особами  з інвалідністю I чи II групи внаслідок психічного розладу,компенсаційної виплати непрацюючій працездатній особі, яка доглядає за особою з інвалідністю I групи, а також за особою ,яка досягла 80-річного віку 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</si>
  <si>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 за рахунок відповідної субвенції з державного бюджету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</si>
  <si>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</si>
  <si>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</si>
  <si>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</si>
  <si>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 на утримання об′єктів спільного користування чи ліквідацію негативних наслідків діяльності об′єктів спільного користування</t>
  </si>
  <si>
    <t>Інші субвенції з місцевого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</si>
  <si>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 , вивезення побутового сміття та рідких нечистот зха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</si>
  <si>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</si>
  <si>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</si>
  <si>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 сучасної та доступної загальної середньої освіти "Нова українська школо" за рахунок відповідної субвенції з державного бюджету</t>
  </si>
  <si>
    <t>Субвенція з місцевого бюджету за рахунок залишку коштів освітньої субвенції що утворився на початок бюджетного періоду</t>
  </si>
  <si>
    <t>2019 року</t>
  </si>
  <si>
    <t>2019 рік</t>
  </si>
  <si>
    <t>Плата за надання інших адміністративних послуг</t>
  </si>
  <si>
    <t>про виконання районного бюджету за І півріччя 2019 року</t>
  </si>
  <si>
    <t>План на І півріччя</t>
  </si>
  <si>
    <t>за І півріччя</t>
  </si>
  <si>
    <t xml:space="preserve"> за  І півріччя</t>
  </si>
  <si>
    <t xml:space="preserve"> за І півріччя</t>
  </si>
  <si>
    <t xml:space="preserve">               Додаток 1</t>
  </si>
  <si>
    <t xml:space="preserve">  до рішення районної ради </t>
  </si>
  <si>
    <t xml:space="preserve"> від 28.08.2019 р. № 731-28/VII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</si>
</sst>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0" borderId="16" xfId="0" applyFont="1" applyBorder="1" applyAlignment="1">
      <alignment/>
    </xf>
    <xf numFmtId="0" fontId="6" fillId="0" borderId="17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7" fillId="0" borderId="25" xfId="0" applyFont="1" applyBorder="1" applyAlignment="1" applyProtection="1">
      <alignment/>
      <protection locked="0"/>
    </xf>
    <xf numFmtId="180" fontId="7" fillId="0" borderId="25" xfId="0" applyNumberFormat="1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 horizontal="left"/>
      <protection locked="0"/>
    </xf>
    <xf numFmtId="180" fontId="6" fillId="0" borderId="25" xfId="0" applyNumberFormat="1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 wrapText="1"/>
      <protection locked="0"/>
    </xf>
    <xf numFmtId="0" fontId="7" fillId="0" borderId="25" xfId="0" applyFont="1" applyBorder="1" applyAlignment="1" applyProtection="1">
      <alignment horizontal="left"/>
      <protection locked="0"/>
    </xf>
    <xf numFmtId="0" fontId="8" fillId="0" borderId="25" xfId="0" applyFont="1" applyBorder="1" applyAlignment="1" applyProtection="1">
      <alignment horizontal="left"/>
      <protection locked="0"/>
    </xf>
    <xf numFmtId="2" fontId="7" fillId="0" borderId="25" xfId="0" applyNumberFormat="1" applyFont="1" applyBorder="1" applyAlignment="1" applyProtection="1">
      <alignment/>
      <protection locked="0"/>
    </xf>
    <xf numFmtId="0" fontId="6" fillId="0" borderId="25" xfId="0" applyNumberFormat="1" applyFont="1" applyBorder="1" applyAlignment="1" applyProtection="1">
      <alignment wrapText="1"/>
      <protection locked="0"/>
    </xf>
    <xf numFmtId="0" fontId="11" fillId="0" borderId="25" xfId="0" applyFont="1" applyBorder="1" applyAlignment="1" applyProtection="1">
      <alignment wrapText="1"/>
      <protection locked="0"/>
    </xf>
    <xf numFmtId="0" fontId="11" fillId="0" borderId="25" xfId="0" applyFont="1" applyBorder="1" applyAlignment="1" applyProtection="1">
      <alignment wrapText="1"/>
      <protection locked="0"/>
    </xf>
    <xf numFmtId="0" fontId="11" fillId="0" borderId="25" xfId="0" applyFont="1" applyBorder="1" applyAlignment="1" applyProtection="1">
      <alignment/>
      <protection locked="0"/>
    </xf>
    <xf numFmtId="0" fontId="10" fillId="0" borderId="25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 locked="0"/>
    </xf>
    <xf numFmtId="180" fontId="3" fillId="0" borderId="25" xfId="0" applyNumberFormat="1" applyFont="1" applyBorder="1" applyAlignment="1" applyProtection="1">
      <alignment/>
      <protection locked="0"/>
    </xf>
    <xf numFmtId="0" fontId="6" fillId="0" borderId="26" xfId="0" applyFont="1" applyBorder="1" applyAlignment="1">
      <alignment/>
    </xf>
    <xf numFmtId="0" fontId="6" fillId="0" borderId="27" xfId="0" applyFont="1" applyBorder="1" applyAlignment="1" applyProtection="1">
      <alignment/>
      <protection locked="0"/>
    </xf>
    <xf numFmtId="0" fontId="7" fillId="0" borderId="26" xfId="0" applyFont="1" applyBorder="1" applyAlignment="1">
      <alignment/>
    </xf>
    <xf numFmtId="180" fontId="7" fillId="0" borderId="28" xfId="0" applyNumberFormat="1" applyFont="1" applyBorder="1" applyAlignment="1" applyProtection="1">
      <alignment/>
      <protection locked="0"/>
    </xf>
    <xf numFmtId="180" fontId="6" fillId="0" borderId="28" xfId="0" applyNumberFormat="1" applyFont="1" applyBorder="1" applyAlignment="1" applyProtection="1">
      <alignment/>
      <protection locked="0"/>
    </xf>
    <xf numFmtId="0" fontId="7" fillId="0" borderId="26" xfId="0" applyFont="1" applyBorder="1" applyAlignment="1">
      <alignment vertical="top"/>
    </xf>
    <xf numFmtId="0" fontId="6" fillId="0" borderId="29" xfId="0" applyFont="1" applyBorder="1" applyAlignment="1">
      <alignment/>
    </xf>
    <xf numFmtId="0" fontId="7" fillId="0" borderId="30" xfId="0" applyFont="1" applyBorder="1" applyAlignment="1" applyProtection="1">
      <alignment/>
      <protection locked="0"/>
    </xf>
    <xf numFmtId="180" fontId="7" fillId="0" borderId="30" xfId="0" applyNumberFormat="1" applyFont="1" applyBorder="1" applyAlignment="1" applyProtection="1">
      <alignment/>
      <protection locked="0"/>
    </xf>
    <xf numFmtId="180" fontId="9" fillId="0" borderId="30" xfId="0" applyNumberFormat="1" applyFont="1" applyBorder="1" applyAlignment="1" applyProtection="1">
      <alignment/>
      <protection locked="0"/>
    </xf>
    <xf numFmtId="180" fontId="9" fillId="0" borderId="31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SheetLayoutView="75" zoomScalePageLayoutView="0" workbookViewId="0" topLeftCell="A55">
      <selection activeCell="B58" sqref="B58"/>
    </sheetView>
  </sheetViews>
  <sheetFormatPr defaultColWidth="9.00390625" defaultRowHeight="12.75"/>
  <cols>
    <col min="1" max="1" width="13.375" style="1" customWidth="1"/>
    <col min="2" max="2" width="73.00390625" style="1" customWidth="1"/>
    <col min="3" max="3" width="19.875" style="1" customWidth="1"/>
    <col min="4" max="4" width="9.125" style="1" hidden="1" customWidth="1"/>
    <col min="5" max="5" width="15.00390625" style="1" customWidth="1"/>
    <col min="6" max="6" width="12.75390625" style="1" customWidth="1"/>
    <col min="7" max="7" width="11.00390625" style="1" customWidth="1"/>
    <col min="8" max="8" width="9.125" style="1" hidden="1" customWidth="1"/>
    <col min="9" max="9" width="16.00390625" style="1" customWidth="1"/>
    <col min="10" max="10" width="11.25390625" style="1" customWidth="1"/>
    <col min="11" max="11" width="12.375" style="1" customWidth="1"/>
    <col min="12" max="12" width="16.375" style="1" customWidth="1"/>
    <col min="13" max="13" width="14.125" style="1" customWidth="1"/>
    <col min="14" max="16384" width="9.125" style="1" customWidth="1"/>
  </cols>
  <sheetData>
    <row r="1" spans="1:14" ht="15">
      <c r="A1"/>
      <c r="B1" s="5"/>
      <c r="C1" s="6"/>
      <c r="D1" s="6"/>
      <c r="E1" s="6"/>
      <c r="F1" s="6"/>
      <c r="G1" s="6"/>
      <c r="H1" s="6"/>
      <c r="I1" s="6"/>
      <c r="J1" s="5" t="s">
        <v>3</v>
      </c>
      <c r="K1" s="5" t="s">
        <v>74</v>
      </c>
      <c r="L1" s="5"/>
      <c r="M1" s="5"/>
      <c r="N1"/>
    </row>
    <row r="2" spans="1:14" ht="15">
      <c r="A2"/>
      <c r="B2" s="5"/>
      <c r="C2" s="6"/>
      <c r="D2" s="6"/>
      <c r="E2" s="6"/>
      <c r="F2" s="6"/>
      <c r="G2" s="6"/>
      <c r="H2" s="6"/>
      <c r="I2" s="6"/>
      <c r="K2" s="5" t="s">
        <v>75</v>
      </c>
      <c r="L2" s="5"/>
      <c r="M2" s="5"/>
      <c r="N2"/>
    </row>
    <row r="3" spans="1:14" ht="15">
      <c r="A3"/>
      <c r="B3" s="5"/>
      <c r="C3" s="6"/>
      <c r="D3" s="6"/>
      <c r="E3" s="6"/>
      <c r="F3" s="6"/>
      <c r="G3" s="6"/>
      <c r="H3" s="6"/>
      <c r="I3" s="6"/>
      <c r="J3" s="5"/>
      <c r="K3" s="78" t="s">
        <v>76</v>
      </c>
      <c r="L3" s="79"/>
      <c r="M3" s="5"/>
      <c r="N3"/>
    </row>
    <row r="4" spans="1:13" ht="15">
      <c r="A4"/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</row>
    <row r="5" spans="1:13" ht="18.75">
      <c r="A5" s="16"/>
      <c r="B5" s="15" t="s">
        <v>23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8.75" customHeight="1">
      <c r="A6" s="16"/>
      <c r="B6" s="73" t="s">
        <v>69</v>
      </c>
      <c r="C6" s="73"/>
      <c r="D6" s="73"/>
      <c r="E6" s="73"/>
      <c r="F6" s="73"/>
      <c r="G6" s="73"/>
      <c r="H6" s="15"/>
      <c r="I6" s="15"/>
      <c r="J6" s="15"/>
      <c r="K6" s="15"/>
      <c r="L6" s="15"/>
      <c r="M6" s="15"/>
    </row>
    <row r="7" spans="1:13" ht="19.5" thickBot="1">
      <c r="A7" s="16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5.75" customHeight="1" thickBot="1">
      <c r="A8" s="17" t="s">
        <v>0</v>
      </c>
      <c r="B8" s="18"/>
      <c r="C8" s="74" t="s">
        <v>15</v>
      </c>
      <c r="D8" s="74"/>
      <c r="E8" s="74"/>
      <c r="F8" s="74"/>
      <c r="G8" s="19" t="s">
        <v>20</v>
      </c>
      <c r="H8" s="20"/>
      <c r="I8" s="20"/>
      <c r="J8" s="21"/>
      <c r="K8" s="75" t="s">
        <v>27</v>
      </c>
      <c r="L8" s="76"/>
      <c r="M8" s="77"/>
    </row>
    <row r="9" spans="1:13" ht="15.75" customHeight="1">
      <c r="A9" s="24" t="s">
        <v>22</v>
      </c>
      <c r="B9" s="25" t="s">
        <v>4</v>
      </c>
      <c r="C9" s="26" t="s">
        <v>70</v>
      </c>
      <c r="D9" s="23"/>
      <c r="E9" s="27" t="s">
        <v>1</v>
      </c>
      <c r="F9" s="28" t="s">
        <v>2</v>
      </c>
      <c r="G9" s="22" t="s">
        <v>37</v>
      </c>
      <c r="H9" s="18" t="s">
        <v>1</v>
      </c>
      <c r="I9" s="18" t="s">
        <v>1</v>
      </c>
      <c r="J9" s="29" t="s">
        <v>2</v>
      </c>
      <c r="K9" s="30" t="s">
        <v>37</v>
      </c>
      <c r="L9" s="18" t="s">
        <v>1</v>
      </c>
      <c r="M9" s="18" t="s">
        <v>2</v>
      </c>
    </row>
    <row r="10" spans="1:13" ht="17.25" customHeight="1">
      <c r="A10" s="31" t="s">
        <v>29</v>
      </c>
      <c r="B10" s="32" t="s">
        <v>28</v>
      </c>
      <c r="C10" s="33" t="s">
        <v>66</v>
      </c>
      <c r="D10" s="34"/>
      <c r="E10" s="35" t="s">
        <v>71</v>
      </c>
      <c r="F10" s="32" t="s">
        <v>21</v>
      </c>
      <c r="G10" s="35" t="s">
        <v>38</v>
      </c>
      <c r="H10" s="32" t="s">
        <v>19</v>
      </c>
      <c r="I10" s="32" t="s">
        <v>73</v>
      </c>
      <c r="J10" s="36" t="s">
        <v>17</v>
      </c>
      <c r="K10" s="37" t="s">
        <v>38</v>
      </c>
      <c r="L10" s="32" t="s">
        <v>72</v>
      </c>
      <c r="M10" s="32" t="s">
        <v>25</v>
      </c>
    </row>
    <row r="11" spans="1:13" ht="20.25" customHeight="1" thickBot="1">
      <c r="A11" s="31"/>
      <c r="B11" s="38"/>
      <c r="C11" s="39"/>
      <c r="D11" s="40"/>
      <c r="E11" s="41" t="s">
        <v>66</v>
      </c>
      <c r="F11" s="38" t="s">
        <v>24</v>
      </c>
      <c r="G11" s="41" t="s">
        <v>67</v>
      </c>
      <c r="H11" s="38" t="s">
        <v>16</v>
      </c>
      <c r="I11" s="38" t="s">
        <v>66</v>
      </c>
      <c r="J11" s="40" t="s">
        <v>18</v>
      </c>
      <c r="K11" s="42" t="s">
        <v>67</v>
      </c>
      <c r="L11" s="38" t="s">
        <v>66</v>
      </c>
      <c r="M11" s="38" t="s">
        <v>26</v>
      </c>
    </row>
    <row r="12" spans="1:13" ht="18.75">
      <c r="A12" s="62"/>
      <c r="B12" s="43"/>
      <c r="C12" s="58"/>
      <c r="D12" s="58"/>
      <c r="E12" s="58"/>
      <c r="F12" s="43"/>
      <c r="G12" s="43"/>
      <c r="H12" s="43"/>
      <c r="I12" s="43"/>
      <c r="J12" s="43"/>
      <c r="K12" s="43"/>
      <c r="L12" s="43"/>
      <c r="M12" s="63"/>
    </row>
    <row r="13" spans="1:13" ht="18.75">
      <c r="A13" s="64">
        <v>10000000</v>
      </c>
      <c r="B13" s="44" t="s">
        <v>5</v>
      </c>
      <c r="C13" s="44">
        <f>C16+C17</f>
        <v>3292</v>
      </c>
      <c r="D13" s="44"/>
      <c r="E13" s="45">
        <f>E16+E17</f>
        <v>3585.024</v>
      </c>
      <c r="F13" s="45">
        <f>E13/C13*100</f>
        <v>108.90109356014581</v>
      </c>
      <c r="G13" s="44"/>
      <c r="H13" s="44"/>
      <c r="I13" s="46"/>
      <c r="J13" s="46"/>
      <c r="K13" s="44">
        <f>K16+K17</f>
        <v>3292</v>
      </c>
      <c r="L13" s="44">
        <f>E13</f>
        <v>3585.024</v>
      </c>
      <c r="M13" s="65">
        <f>L13/K13*100</f>
        <v>108.90109356014581</v>
      </c>
    </row>
    <row r="14" spans="1:13" ht="18.75">
      <c r="A14" s="62">
        <v>11000000</v>
      </c>
      <c r="B14" s="47" t="s">
        <v>6</v>
      </c>
      <c r="C14" s="46"/>
      <c r="D14" s="46"/>
      <c r="E14" s="46"/>
      <c r="F14" s="48"/>
      <c r="G14" s="46"/>
      <c r="H14" s="46"/>
      <c r="I14" s="46"/>
      <c r="J14" s="46"/>
      <c r="K14" s="46"/>
      <c r="L14" s="46"/>
      <c r="M14" s="66"/>
    </row>
    <row r="15" spans="1:13" ht="18.75">
      <c r="A15" s="62"/>
      <c r="B15" s="47" t="s">
        <v>7</v>
      </c>
      <c r="C15" s="46"/>
      <c r="D15" s="46"/>
      <c r="E15" s="46"/>
      <c r="F15" s="48"/>
      <c r="G15" s="46"/>
      <c r="H15" s="46"/>
      <c r="I15" s="46"/>
      <c r="J15" s="46"/>
      <c r="K15" s="46"/>
      <c r="L15" s="46"/>
      <c r="M15" s="66"/>
    </row>
    <row r="16" spans="1:13" ht="18.75">
      <c r="A16" s="62">
        <v>11010000</v>
      </c>
      <c r="B16" s="47" t="s">
        <v>39</v>
      </c>
      <c r="C16" s="46">
        <v>3291.8</v>
      </c>
      <c r="D16" s="46"/>
      <c r="E16" s="46">
        <v>3585</v>
      </c>
      <c r="F16" s="48">
        <f>E16/C16*100</f>
        <v>108.90698098304878</v>
      </c>
      <c r="G16" s="46"/>
      <c r="H16" s="46"/>
      <c r="I16" s="46"/>
      <c r="J16" s="46"/>
      <c r="K16" s="46">
        <f>C16+G16</f>
        <v>3291.8</v>
      </c>
      <c r="L16" s="46">
        <f>E16+I16</f>
        <v>3585</v>
      </c>
      <c r="M16" s="66">
        <f>L16/K16:K17*100</f>
        <v>108.90698098304878</v>
      </c>
    </row>
    <row r="17" spans="1:13" ht="18.75">
      <c r="A17" s="62">
        <v>11020200</v>
      </c>
      <c r="B17" s="47" t="s">
        <v>40</v>
      </c>
      <c r="C17" s="46">
        <v>0.2</v>
      </c>
      <c r="D17" s="46"/>
      <c r="E17" s="46">
        <v>0.024</v>
      </c>
      <c r="F17" s="48">
        <f>E17/C17*100</f>
        <v>12</v>
      </c>
      <c r="G17" s="46"/>
      <c r="H17" s="46"/>
      <c r="I17" s="46"/>
      <c r="J17" s="46"/>
      <c r="K17" s="46">
        <f>C17+G17</f>
        <v>0.2</v>
      </c>
      <c r="L17" s="46">
        <f>E17+I17</f>
        <v>0.024</v>
      </c>
      <c r="M17" s="66">
        <f>L17/K17*100</f>
        <v>12</v>
      </c>
    </row>
    <row r="18" spans="1:13" ht="18.75">
      <c r="A18" s="62"/>
      <c r="B18" s="47" t="s">
        <v>41</v>
      </c>
      <c r="C18" s="46"/>
      <c r="D18" s="46"/>
      <c r="E18" s="46"/>
      <c r="F18" s="48"/>
      <c r="G18" s="46"/>
      <c r="H18" s="46"/>
      <c r="I18" s="46"/>
      <c r="J18" s="46"/>
      <c r="K18" s="46"/>
      <c r="L18" s="46"/>
      <c r="M18" s="66"/>
    </row>
    <row r="19" spans="1:13" ht="18.75">
      <c r="A19" s="64">
        <v>20000000</v>
      </c>
      <c r="B19" s="44" t="s">
        <v>8</v>
      </c>
      <c r="C19" s="46">
        <f>C20+C22+C23+C25</f>
        <v>97.3</v>
      </c>
      <c r="D19" s="46">
        <f>D20+D22+D23+D25</f>
        <v>0</v>
      </c>
      <c r="E19" s="46">
        <f>E20+E22+E23+E25</f>
        <v>96.1</v>
      </c>
      <c r="F19" s="48">
        <f>E19/C19*100</f>
        <v>98.7667009249743</v>
      </c>
      <c r="G19" s="46">
        <v>266.6</v>
      </c>
      <c r="H19" s="46">
        <f>H23+H29+H31</f>
        <v>0</v>
      </c>
      <c r="I19" s="48">
        <v>461.1</v>
      </c>
      <c r="J19" s="48">
        <f>I19/G19*100</f>
        <v>172.9557389347337</v>
      </c>
      <c r="K19" s="46">
        <f>C19+G19</f>
        <v>363.90000000000003</v>
      </c>
      <c r="L19" s="46">
        <f>E19+I19</f>
        <v>557.2</v>
      </c>
      <c r="M19" s="66">
        <f>L19/K19*100</f>
        <v>153.11898873316844</v>
      </c>
    </row>
    <row r="20" spans="1:13" ht="18.75">
      <c r="A20" s="64">
        <v>22010300</v>
      </c>
      <c r="B20" s="46" t="s">
        <v>45</v>
      </c>
      <c r="C20" s="46">
        <v>21.5</v>
      </c>
      <c r="D20" s="46"/>
      <c r="E20" s="46">
        <v>17.9</v>
      </c>
      <c r="F20" s="48">
        <f>E20/C20*100</f>
        <v>83.25581395348837</v>
      </c>
      <c r="G20" s="46"/>
      <c r="H20" s="46"/>
      <c r="I20" s="46"/>
      <c r="J20" s="46"/>
      <c r="K20" s="46">
        <f>C20+G20</f>
        <v>21.5</v>
      </c>
      <c r="L20" s="46">
        <f>E20+I20</f>
        <v>17.9</v>
      </c>
      <c r="M20" s="66">
        <f>L20/K20*100</f>
        <v>83.25581395348837</v>
      </c>
    </row>
    <row r="21" spans="1:13" ht="18.75">
      <c r="A21" s="64"/>
      <c r="B21" s="46" t="s">
        <v>46</v>
      </c>
      <c r="C21" s="46"/>
      <c r="D21" s="46"/>
      <c r="E21" s="46"/>
      <c r="F21" s="48"/>
      <c r="G21" s="46"/>
      <c r="H21" s="46"/>
      <c r="I21" s="46"/>
      <c r="J21" s="46"/>
      <c r="K21" s="46"/>
      <c r="L21" s="46">
        <f>E21+I21</f>
        <v>0</v>
      </c>
      <c r="M21" s="66"/>
    </row>
    <row r="22" spans="1:13" ht="18.75">
      <c r="A22" s="64">
        <v>22012500</v>
      </c>
      <c r="B22" s="46" t="s">
        <v>68</v>
      </c>
      <c r="C22" s="46">
        <v>32</v>
      </c>
      <c r="D22" s="46"/>
      <c r="E22" s="46">
        <v>50.4</v>
      </c>
      <c r="F22" s="48">
        <f>E22/C22*100</f>
        <v>157.5</v>
      </c>
      <c r="G22" s="46"/>
      <c r="H22" s="46"/>
      <c r="I22" s="46"/>
      <c r="J22" s="46"/>
      <c r="K22" s="46">
        <v>32</v>
      </c>
      <c r="L22" s="46">
        <v>50.4</v>
      </c>
      <c r="M22" s="66">
        <f>L22/K22*100</f>
        <v>157.5</v>
      </c>
    </row>
    <row r="23" spans="1:13" ht="18.75">
      <c r="A23" s="64">
        <v>22012600</v>
      </c>
      <c r="B23" s="46" t="s">
        <v>47</v>
      </c>
      <c r="C23" s="46">
        <v>15.5</v>
      </c>
      <c r="D23" s="46"/>
      <c r="E23" s="46">
        <v>0</v>
      </c>
      <c r="F23" s="48">
        <f>E23/C23*100</f>
        <v>0</v>
      </c>
      <c r="G23" s="46"/>
      <c r="H23" s="46"/>
      <c r="I23" s="46"/>
      <c r="J23" s="46"/>
      <c r="K23" s="46">
        <v>15</v>
      </c>
      <c r="L23" s="46">
        <v>0</v>
      </c>
      <c r="M23" s="66"/>
    </row>
    <row r="24" spans="1:13" ht="18.75">
      <c r="A24" s="64"/>
      <c r="B24" s="46" t="s">
        <v>48</v>
      </c>
      <c r="C24" s="46"/>
      <c r="D24" s="46"/>
      <c r="E24" s="46"/>
      <c r="F24" s="48"/>
      <c r="G24" s="46"/>
      <c r="H24" s="46"/>
      <c r="I24" s="46"/>
      <c r="J24" s="46"/>
      <c r="K24" s="46"/>
      <c r="L24" s="46"/>
      <c r="M24" s="66"/>
    </row>
    <row r="25" spans="1:13" ht="18.75">
      <c r="A25" s="64">
        <v>22080400</v>
      </c>
      <c r="B25" s="46" t="s">
        <v>49</v>
      </c>
      <c r="C25" s="46">
        <v>28.3</v>
      </c>
      <c r="D25" s="46"/>
      <c r="E25" s="46">
        <v>27.8</v>
      </c>
      <c r="F25" s="48">
        <f>E25/C25*100</f>
        <v>98.23321554770318</v>
      </c>
      <c r="G25" s="46"/>
      <c r="H25" s="46"/>
      <c r="I25" s="46"/>
      <c r="J25" s="46"/>
      <c r="K25" s="46"/>
      <c r="L25" s="46">
        <v>31.2</v>
      </c>
      <c r="M25" s="66"/>
    </row>
    <row r="26" spans="1:13" ht="18.75">
      <c r="A26" s="64"/>
      <c r="B26" s="46" t="s">
        <v>50</v>
      </c>
      <c r="C26" s="46"/>
      <c r="D26" s="46"/>
      <c r="E26" s="46"/>
      <c r="F26" s="48"/>
      <c r="G26" s="46"/>
      <c r="H26" s="46"/>
      <c r="I26" s="46"/>
      <c r="J26" s="46"/>
      <c r="K26" s="46">
        <v>28.3</v>
      </c>
      <c r="L26" s="46">
        <v>27.8</v>
      </c>
      <c r="M26" s="66">
        <f>L26/K26*100</f>
        <v>98.23321554770318</v>
      </c>
    </row>
    <row r="27" spans="1:13" ht="94.5" customHeight="1">
      <c r="A27" s="67">
        <v>22130000</v>
      </c>
      <c r="B27" s="49" t="s">
        <v>51</v>
      </c>
      <c r="C27" s="46"/>
      <c r="D27" s="46"/>
      <c r="E27" s="46"/>
      <c r="F27" s="48"/>
      <c r="G27" s="46"/>
      <c r="H27" s="46"/>
      <c r="I27" s="46"/>
      <c r="J27" s="46"/>
      <c r="K27" s="46"/>
      <c r="L27" s="46"/>
      <c r="M27" s="66"/>
    </row>
    <row r="28" spans="1:13" ht="18.75">
      <c r="A28" s="64">
        <v>24060300</v>
      </c>
      <c r="B28" s="46" t="s">
        <v>30</v>
      </c>
      <c r="C28" s="46"/>
      <c r="D28" s="46"/>
      <c r="E28" s="46">
        <v>20.9</v>
      </c>
      <c r="F28" s="48"/>
      <c r="G28" s="46"/>
      <c r="H28" s="46"/>
      <c r="I28" s="46"/>
      <c r="J28" s="46"/>
      <c r="K28" s="46"/>
      <c r="L28" s="46">
        <f>E28+I28</f>
        <v>20.9</v>
      </c>
      <c r="M28" s="66"/>
    </row>
    <row r="29" spans="1:13" ht="18.75">
      <c r="A29" s="62">
        <v>25000000</v>
      </c>
      <c r="B29" s="47" t="s">
        <v>9</v>
      </c>
      <c r="C29" s="46"/>
      <c r="D29" s="46"/>
      <c r="E29" s="46"/>
      <c r="F29" s="46"/>
      <c r="G29" s="46">
        <v>266.6</v>
      </c>
      <c r="H29" s="46"/>
      <c r="I29" s="48">
        <v>461.1</v>
      </c>
      <c r="J29" s="48">
        <f>I29/G29*100</f>
        <v>172.9557389347337</v>
      </c>
      <c r="K29" s="46">
        <f>G29</f>
        <v>266.6</v>
      </c>
      <c r="L29" s="48">
        <f>I29</f>
        <v>461.1</v>
      </c>
      <c r="M29" s="66">
        <f>L29/K29*100</f>
        <v>172.9557389347337</v>
      </c>
    </row>
    <row r="30" spans="1:13" ht="18.75">
      <c r="A30" s="64">
        <v>30000000</v>
      </c>
      <c r="B30" s="50" t="s">
        <v>31</v>
      </c>
      <c r="C30" s="46"/>
      <c r="D30" s="46"/>
      <c r="E30" s="46"/>
      <c r="F30" s="46"/>
      <c r="G30" s="46"/>
      <c r="H30" s="46"/>
      <c r="I30" s="48"/>
      <c r="J30" s="48"/>
      <c r="K30" s="46"/>
      <c r="L30" s="46"/>
      <c r="M30" s="66"/>
    </row>
    <row r="31" spans="1:13" ht="19.5">
      <c r="A31" s="64">
        <v>31030000</v>
      </c>
      <c r="B31" s="51" t="s">
        <v>32</v>
      </c>
      <c r="C31" s="59"/>
      <c r="D31" s="59"/>
      <c r="E31" s="59"/>
      <c r="F31" s="46"/>
      <c r="G31" s="46"/>
      <c r="H31" s="46"/>
      <c r="I31" s="48">
        <v>0</v>
      </c>
      <c r="J31" s="48"/>
      <c r="K31" s="46"/>
      <c r="L31" s="48">
        <f>I31</f>
        <v>0</v>
      </c>
      <c r="M31" s="66"/>
    </row>
    <row r="32" spans="1:13" ht="19.5">
      <c r="A32" s="64"/>
      <c r="B32" s="51" t="s">
        <v>33</v>
      </c>
      <c r="C32" s="59"/>
      <c r="D32" s="59"/>
      <c r="E32" s="59"/>
      <c r="F32" s="46"/>
      <c r="G32" s="46"/>
      <c r="H32" s="46"/>
      <c r="I32" s="48"/>
      <c r="J32" s="48"/>
      <c r="K32" s="46"/>
      <c r="L32" s="46"/>
      <c r="M32" s="66"/>
    </row>
    <row r="33" spans="1:13" ht="18.75">
      <c r="A33" s="62"/>
      <c r="B33" s="44" t="s">
        <v>10</v>
      </c>
      <c r="C33" s="60">
        <f>C13+C19</f>
        <v>3389.3</v>
      </c>
      <c r="D33" s="60"/>
      <c r="E33" s="61">
        <f>E13+E19+E28</f>
        <v>3702.024</v>
      </c>
      <c r="F33" s="45">
        <f>E33/C33*100</f>
        <v>109.22680199451213</v>
      </c>
      <c r="G33" s="44">
        <f>G29+G31</f>
        <v>266.6</v>
      </c>
      <c r="H33" s="44"/>
      <c r="I33" s="45">
        <f>I19</f>
        <v>461.1</v>
      </c>
      <c r="J33" s="45">
        <f>I33/G33*100</f>
        <v>172.9557389347337</v>
      </c>
      <c r="K33" s="44">
        <f>K13+K19</f>
        <v>3655.9</v>
      </c>
      <c r="L33" s="45">
        <f>E33+I33</f>
        <v>4163.124</v>
      </c>
      <c r="M33" s="65">
        <f>L33/K33*100</f>
        <v>113.8741212834049</v>
      </c>
    </row>
    <row r="34" spans="1:13" ht="18.75">
      <c r="A34" s="62"/>
      <c r="B34" s="46"/>
      <c r="C34" s="44"/>
      <c r="D34" s="44"/>
      <c r="E34" s="44"/>
      <c r="F34" s="45"/>
      <c r="G34" s="44"/>
      <c r="H34" s="44"/>
      <c r="I34" s="44"/>
      <c r="J34" s="45"/>
      <c r="K34" s="44"/>
      <c r="L34" s="44"/>
      <c r="M34" s="65"/>
    </row>
    <row r="35" spans="1:13" ht="18.75">
      <c r="A35" s="64">
        <v>40000000</v>
      </c>
      <c r="B35" s="44" t="s">
        <v>11</v>
      </c>
      <c r="C35" s="44">
        <f>C37+C41</f>
        <v>81010.5</v>
      </c>
      <c r="D35" s="44">
        <f>D37+D41</f>
        <v>56073.600000000006</v>
      </c>
      <c r="E35" s="44">
        <f>E37+E41</f>
        <v>75364.8</v>
      </c>
      <c r="F35" s="45">
        <f>E35/C35*100</f>
        <v>93.03090340141094</v>
      </c>
      <c r="G35" s="44">
        <f>G49+G54+G55</f>
        <v>87</v>
      </c>
      <c r="H35" s="44">
        <f>H49+H54+H55</f>
        <v>0</v>
      </c>
      <c r="I35" s="44">
        <f>I49+I54+I55</f>
        <v>42</v>
      </c>
      <c r="J35" s="45">
        <f>I35/G35*100</f>
        <v>48.275862068965516</v>
      </c>
      <c r="K35" s="44">
        <f>C35+G35</f>
        <v>81097.5</v>
      </c>
      <c r="L35" s="52">
        <f>E35+I35</f>
        <v>75406.8</v>
      </c>
      <c r="M35" s="65">
        <f>L35/K35*100</f>
        <v>92.98289096457968</v>
      </c>
    </row>
    <row r="36" spans="1:13" ht="18.75">
      <c r="A36" s="62">
        <v>41000000</v>
      </c>
      <c r="B36" s="46" t="s">
        <v>12</v>
      </c>
      <c r="C36" s="46"/>
      <c r="D36" s="44"/>
      <c r="E36" s="46"/>
      <c r="F36" s="48"/>
      <c r="G36" s="44"/>
      <c r="H36" s="44"/>
      <c r="I36" s="44"/>
      <c r="J36" s="45"/>
      <c r="K36" s="46"/>
      <c r="L36" s="46"/>
      <c r="M36" s="66"/>
    </row>
    <row r="37" spans="1:13" ht="18.75">
      <c r="A37" s="62">
        <v>41020000</v>
      </c>
      <c r="B37" s="46" t="s">
        <v>13</v>
      </c>
      <c r="C37" s="46">
        <f>C38+C39+C40</f>
        <v>7543</v>
      </c>
      <c r="D37" s="46">
        <f>D38+D39+D40</f>
        <v>0</v>
      </c>
      <c r="E37" s="46">
        <f>E38+E39+E40</f>
        <v>7543</v>
      </c>
      <c r="F37" s="48">
        <f aca="true" t="shared" si="0" ref="F37:F42">E37/C37*100</f>
        <v>100</v>
      </c>
      <c r="G37" s="46"/>
      <c r="H37" s="46"/>
      <c r="I37" s="46"/>
      <c r="J37" s="48"/>
      <c r="K37" s="46">
        <f>C37+G37</f>
        <v>7543</v>
      </c>
      <c r="L37" s="46">
        <f>E37+I37</f>
        <v>7543</v>
      </c>
      <c r="M37" s="66">
        <f>L37/K37*100</f>
        <v>100</v>
      </c>
    </row>
    <row r="38" spans="1:13" ht="18.75">
      <c r="A38" s="62">
        <v>41020100</v>
      </c>
      <c r="B38" s="46" t="s">
        <v>42</v>
      </c>
      <c r="C38" s="56">
        <v>3229.2</v>
      </c>
      <c r="D38" s="57"/>
      <c r="E38" s="56">
        <v>3229.2</v>
      </c>
      <c r="F38" s="48">
        <f t="shared" si="0"/>
        <v>100</v>
      </c>
      <c r="G38" s="46"/>
      <c r="H38" s="46"/>
      <c r="I38" s="46"/>
      <c r="J38" s="46"/>
      <c r="K38" s="46">
        <f>C38+G38</f>
        <v>3229.2</v>
      </c>
      <c r="L38" s="46">
        <f>E38+I38</f>
        <v>3229.2</v>
      </c>
      <c r="M38" s="66">
        <f>L38/K38*100</f>
        <v>100</v>
      </c>
    </row>
    <row r="39" spans="1:13" ht="59.25" customHeight="1">
      <c r="A39" s="62">
        <v>410402000</v>
      </c>
      <c r="B39" s="49" t="s">
        <v>62</v>
      </c>
      <c r="C39" s="56">
        <v>1752.5</v>
      </c>
      <c r="D39" s="56"/>
      <c r="E39" s="56">
        <v>1752.5</v>
      </c>
      <c r="F39" s="48">
        <f>E39/C39*100</f>
        <v>100</v>
      </c>
      <c r="G39" s="46"/>
      <c r="H39" s="46"/>
      <c r="I39" s="46"/>
      <c r="J39" s="46"/>
      <c r="K39" s="46">
        <v>1752.5</v>
      </c>
      <c r="L39" s="46">
        <v>1752.5</v>
      </c>
      <c r="M39" s="66">
        <f>L39/K39*100</f>
        <v>100</v>
      </c>
    </row>
    <row r="40" spans="1:13" ht="18.75">
      <c r="A40" s="62">
        <v>41040400</v>
      </c>
      <c r="B40" s="49" t="s">
        <v>52</v>
      </c>
      <c r="C40" s="56">
        <v>2561.3</v>
      </c>
      <c r="D40" s="56"/>
      <c r="E40" s="56">
        <v>2561.3</v>
      </c>
      <c r="F40" s="48">
        <f t="shared" si="0"/>
        <v>100</v>
      </c>
      <c r="G40" s="46"/>
      <c r="H40" s="46"/>
      <c r="I40" s="46"/>
      <c r="J40" s="46"/>
      <c r="K40" s="46">
        <f>C40+G40</f>
        <v>2561.3</v>
      </c>
      <c r="L40" s="46">
        <f>E40+I40</f>
        <v>2561.3</v>
      </c>
      <c r="M40" s="66">
        <f>L40/K40*100</f>
        <v>100</v>
      </c>
    </row>
    <row r="41" spans="1:13" ht="18.75">
      <c r="A41" s="62">
        <v>41030000</v>
      </c>
      <c r="B41" s="46" t="s">
        <v>35</v>
      </c>
      <c r="C41" s="46">
        <f>C42+C43+C44+C45+C46+C47+C48+C50+C51+C52+C53+C54+C55+C49</f>
        <v>73467.5</v>
      </c>
      <c r="D41" s="46">
        <f>D42+D43+D44+D45+D46+D47+D48+D50+D51+D52+D53+D54+D55</f>
        <v>56073.600000000006</v>
      </c>
      <c r="E41" s="46">
        <f>E42+E43+E44+E45+E46+E47+E48+E50+E51+E52+E53+E54+E55+E49</f>
        <v>67821.8</v>
      </c>
      <c r="F41" s="48">
        <f t="shared" si="0"/>
        <v>92.31537754789532</v>
      </c>
      <c r="G41" s="46"/>
      <c r="H41" s="46"/>
      <c r="I41" s="46"/>
      <c r="J41" s="46"/>
      <c r="K41" s="46">
        <f>C41</f>
        <v>73467.5</v>
      </c>
      <c r="L41" s="46">
        <f>E41</f>
        <v>67821.8</v>
      </c>
      <c r="M41" s="66">
        <f>L41/K41*100</f>
        <v>92.31537754789532</v>
      </c>
    </row>
    <row r="42" spans="1:13" ht="18.75">
      <c r="A42" s="62">
        <v>41033900</v>
      </c>
      <c r="B42" s="46" t="s">
        <v>43</v>
      </c>
      <c r="C42" s="46">
        <v>10865.4</v>
      </c>
      <c r="D42" s="46">
        <v>35206.8</v>
      </c>
      <c r="E42" s="46">
        <v>10865.4</v>
      </c>
      <c r="F42" s="48">
        <f t="shared" si="0"/>
        <v>100</v>
      </c>
      <c r="G42" s="46"/>
      <c r="H42" s="46"/>
      <c r="I42" s="46"/>
      <c r="J42" s="46"/>
      <c r="K42" s="46"/>
      <c r="L42" s="46"/>
      <c r="M42" s="66"/>
    </row>
    <row r="43" spans="1:13" ht="18.75">
      <c r="A43" s="62">
        <v>41034200</v>
      </c>
      <c r="B43" s="46" t="s">
        <v>44</v>
      </c>
      <c r="C43" s="46">
        <v>2598.3</v>
      </c>
      <c r="D43" s="46">
        <v>20866.8</v>
      </c>
      <c r="E43" s="46">
        <v>2598.3</v>
      </c>
      <c r="F43" s="48">
        <f>E43/C43*100</f>
        <v>100</v>
      </c>
      <c r="G43" s="46"/>
      <c r="H43" s="46"/>
      <c r="I43" s="46"/>
      <c r="J43" s="46"/>
      <c r="K43" s="46"/>
      <c r="L43" s="46"/>
      <c r="M43" s="66"/>
    </row>
    <row r="44" spans="1:13" ht="138" customHeight="1">
      <c r="A44" s="62">
        <v>41050100</v>
      </c>
      <c r="B44" s="49" t="s">
        <v>61</v>
      </c>
      <c r="C44" s="56">
        <v>22129.4</v>
      </c>
      <c r="D44" s="56"/>
      <c r="E44" s="56">
        <v>20791</v>
      </c>
      <c r="F44" s="48">
        <f aca="true" t="shared" si="1" ref="F44:F52">E44/C44*100</f>
        <v>93.95193724185924</v>
      </c>
      <c r="G44" s="46"/>
      <c r="H44" s="46"/>
      <c r="I44" s="46"/>
      <c r="J44" s="46"/>
      <c r="K44" s="46"/>
      <c r="L44" s="46"/>
      <c r="M44" s="66"/>
    </row>
    <row r="45" spans="1:13" ht="75">
      <c r="A45" s="62">
        <v>41050200</v>
      </c>
      <c r="B45" s="49" t="s">
        <v>53</v>
      </c>
      <c r="C45" s="56">
        <v>854.6</v>
      </c>
      <c r="D45" s="56"/>
      <c r="E45" s="56">
        <v>854.6</v>
      </c>
      <c r="F45" s="48">
        <f t="shared" si="1"/>
        <v>100</v>
      </c>
      <c r="G45" s="46"/>
      <c r="H45" s="46"/>
      <c r="I45" s="46"/>
      <c r="J45" s="46"/>
      <c r="K45" s="46"/>
      <c r="L45" s="46"/>
      <c r="M45" s="66"/>
    </row>
    <row r="46" spans="1:13" ht="225">
      <c r="A46" s="62">
        <v>41050300</v>
      </c>
      <c r="B46" s="49" t="s">
        <v>54</v>
      </c>
      <c r="C46" s="56">
        <v>27283.8</v>
      </c>
      <c r="D46" s="56"/>
      <c r="E46" s="56">
        <v>27283.8</v>
      </c>
      <c r="F46" s="48">
        <f t="shared" si="1"/>
        <v>100</v>
      </c>
      <c r="G46" s="46"/>
      <c r="H46" s="46"/>
      <c r="I46" s="46"/>
      <c r="J46" s="46"/>
      <c r="K46" s="46"/>
      <c r="L46" s="46"/>
      <c r="M46" s="66"/>
    </row>
    <row r="47" spans="1:13" ht="187.5">
      <c r="A47" s="62">
        <v>41050700</v>
      </c>
      <c r="B47" s="53" t="s">
        <v>55</v>
      </c>
      <c r="C47" s="56">
        <v>1238.1</v>
      </c>
      <c r="D47" s="56"/>
      <c r="E47" s="56">
        <v>932.4</v>
      </c>
      <c r="F47" s="48">
        <f t="shared" si="1"/>
        <v>75.30894111945724</v>
      </c>
      <c r="G47" s="46"/>
      <c r="H47" s="46"/>
      <c r="I47" s="46"/>
      <c r="J47" s="46"/>
      <c r="K47" s="46"/>
      <c r="L47" s="46"/>
      <c r="M47" s="66"/>
    </row>
    <row r="48" spans="1:13" ht="56.25">
      <c r="A48" s="62">
        <v>41051000</v>
      </c>
      <c r="B48" s="49" t="s">
        <v>56</v>
      </c>
      <c r="C48" s="46">
        <v>48.2</v>
      </c>
      <c r="D48" s="46"/>
      <c r="E48" s="46">
        <v>48.3</v>
      </c>
      <c r="F48" s="48">
        <f t="shared" si="1"/>
        <v>100.20746887966806</v>
      </c>
      <c r="G48" s="46"/>
      <c r="H48" s="46"/>
      <c r="I48" s="46"/>
      <c r="J48" s="46"/>
      <c r="K48" s="46"/>
      <c r="L48" s="46"/>
      <c r="M48" s="66"/>
    </row>
    <row r="49" spans="1:13" ht="56.25">
      <c r="A49" s="62">
        <v>41051100</v>
      </c>
      <c r="B49" s="49" t="s">
        <v>65</v>
      </c>
      <c r="C49" s="46">
        <v>4564.8</v>
      </c>
      <c r="D49" s="46"/>
      <c r="E49" s="46">
        <v>1026.5</v>
      </c>
      <c r="F49" s="48">
        <f t="shared" si="1"/>
        <v>22.487294076410794</v>
      </c>
      <c r="G49" s="46"/>
      <c r="H49" s="46"/>
      <c r="I49" s="46"/>
      <c r="J49" s="46"/>
      <c r="K49" s="46"/>
      <c r="L49" s="46"/>
      <c r="M49" s="66"/>
    </row>
    <row r="50" spans="1:13" ht="56.25">
      <c r="A50" s="62">
        <v>41051200</v>
      </c>
      <c r="B50" s="49" t="s">
        <v>63</v>
      </c>
      <c r="C50" s="46">
        <v>60.4</v>
      </c>
      <c r="D50" s="46"/>
      <c r="E50" s="46">
        <v>60.4</v>
      </c>
      <c r="F50" s="48">
        <f t="shared" si="1"/>
        <v>100</v>
      </c>
      <c r="G50" s="46"/>
      <c r="H50" s="46"/>
      <c r="I50" s="46"/>
      <c r="J50" s="46"/>
      <c r="K50" s="46"/>
      <c r="L50" s="46"/>
      <c r="M50" s="66"/>
    </row>
    <row r="51" spans="1:13" ht="75">
      <c r="A51" s="62">
        <v>41051400</v>
      </c>
      <c r="B51" s="49" t="s">
        <v>64</v>
      </c>
      <c r="C51" s="46">
        <v>130.8</v>
      </c>
      <c r="D51" s="46"/>
      <c r="E51" s="46">
        <v>130.8</v>
      </c>
      <c r="F51" s="48">
        <f t="shared" si="1"/>
        <v>100</v>
      </c>
      <c r="G51" s="46"/>
      <c r="H51" s="46"/>
      <c r="I51" s="46"/>
      <c r="J51" s="46"/>
      <c r="K51" s="46"/>
      <c r="L51" s="46"/>
      <c r="M51" s="66"/>
    </row>
    <row r="52" spans="1:13" ht="56.25">
      <c r="A52" s="62">
        <v>41051500</v>
      </c>
      <c r="B52" s="49" t="s">
        <v>57</v>
      </c>
      <c r="C52" s="46">
        <v>0</v>
      </c>
      <c r="D52" s="46"/>
      <c r="E52" s="46">
        <v>0</v>
      </c>
      <c r="F52" s="48" t="e">
        <f t="shared" si="1"/>
        <v>#DIV/0!</v>
      </c>
      <c r="G52" s="46"/>
      <c r="H52" s="46"/>
      <c r="I52" s="46"/>
      <c r="J52" s="46"/>
      <c r="K52" s="46"/>
      <c r="L52" s="46"/>
      <c r="M52" s="66"/>
    </row>
    <row r="53" spans="1:13" ht="56.25">
      <c r="A53" s="62">
        <v>41052000</v>
      </c>
      <c r="B53" s="54" t="s">
        <v>58</v>
      </c>
      <c r="C53" s="46">
        <v>207.6</v>
      </c>
      <c r="D53" s="46"/>
      <c r="E53" s="46">
        <v>185.2</v>
      </c>
      <c r="F53" s="48">
        <f>E53/C53*100</f>
        <v>89.21001926782274</v>
      </c>
      <c r="G53" s="46"/>
      <c r="H53" s="46"/>
      <c r="I53" s="46"/>
      <c r="J53" s="46"/>
      <c r="K53" s="46">
        <f>C53+G53</f>
        <v>207.6</v>
      </c>
      <c r="L53" s="46">
        <f>E53+I53</f>
        <v>185.2</v>
      </c>
      <c r="M53" s="66">
        <f>L53/K53*100</f>
        <v>89.21001926782274</v>
      </c>
    </row>
    <row r="54" spans="1:13" ht="56.25">
      <c r="A54" s="62">
        <v>41053300</v>
      </c>
      <c r="B54" s="55" t="s">
        <v>59</v>
      </c>
      <c r="C54" s="46">
        <v>1095.9</v>
      </c>
      <c r="D54" s="46"/>
      <c r="E54" s="46">
        <v>1095.9</v>
      </c>
      <c r="F54" s="48">
        <f>E54/C54*100</f>
        <v>100</v>
      </c>
      <c r="G54" s="46"/>
      <c r="H54" s="46"/>
      <c r="I54" s="46"/>
      <c r="J54" s="46"/>
      <c r="K54" s="46"/>
      <c r="L54" s="46"/>
      <c r="M54" s="66"/>
    </row>
    <row r="55" spans="1:13" ht="18.75">
      <c r="A55" s="62">
        <v>41053900</v>
      </c>
      <c r="B55" s="56" t="s">
        <v>60</v>
      </c>
      <c r="C55" s="46">
        <v>2390.2</v>
      </c>
      <c r="D55" s="46"/>
      <c r="E55" s="46">
        <v>1949.2</v>
      </c>
      <c r="F55" s="48">
        <f>E55/C55*100</f>
        <v>81.5496611162246</v>
      </c>
      <c r="G55" s="46">
        <v>87</v>
      </c>
      <c r="H55" s="46"/>
      <c r="I55" s="46">
        <v>42</v>
      </c>
      <c r="J55" s="48">
        <f>I55/G55*100</f>
        <v>48.275862068965516</v>
      </c>
      <c r="K55" s="46"/>
      <c r="L55" s="46"/>
      <c r="M55" s="66"/>
    </row>
    <row r="56" spans="1:13" ht="19.5" thickBot="1">
      <c r="A56" s="68"/>
      <c r="B56" s="69" t="s">
        <v>36</v>
      </c>
      <c r="C56" s="70">
        <f>C33+C35</f>
        <v>84399.8</v>
      </c>
      <c r="D56" s="70">
        <f>D33+D35</f>
        <v>56073.600000000006</v>
      </c>
      <c r="E56" s="70">
        <f>E33+E35</f>
        <v>79066.82400000001</v>
      </c>
      <c r="F56" s="70">
        <f>E56/C56*100</f>
        <v>93.68129308363291</v>
      </c>
      <c r="G56" s="69">
        <f>G33+G35</f>
        <v>353.6</v>
      </c>
      <c r="H56" s="69"/>
      <c r="I56" s="70">
        <f>I33+I35</f>
        <v>503.1</v>
      </c>
      <c r="J56" s="70">
        <f>I56/G56*100</f>
        <v>142.27941176470588</v>
      </c>
      <c r="K56" s="70">
        <f>C56+G56</f>
        <v>84753.40000000001</v>
      </c>
      <c r="L56" s="71">
        <f>E56+I56</f>
        <v>79569.92400000001</v>
      </c>
      <c r="M56" s="72">
        <f>L56/K56*100</f>
        <v>93.88404948946003</v>
      </c>
    </row>
    <row r="57" spans="1:13" ht="15.75">
      <c r="A57" s="4"/>
      <c r="B57" s="7"/>
      <c r="C57" s="8"/>
      <c r="D57" s="9"/>
      <c r="E57" s="9"/>
      <c r="F57" s="9"/>
      <c r="G57" s="9"/>
      <c r="H57" s="10"/>
      <c r="I57" s="11"/>
      <c r="J57" s="6"/>
      <c r="K57" s="6"/>
      <c r="L57" s="12"/>
      <c r="M57" s="12"/>
    </row>
    <row r="58" spans="1:13" ht="15.75">
      <c r="A58" s="4"/>
      <c r="B58" s="13"/>
      <c r="C58" s="8"/>
      <c r="D58" s="9"/>
      <c r="E58" s="9"/>
      <c r="F58" s="9"/>
      <c r="G58" s="9"/>
      <c r="H58" s="10"/>
      <c r="I58" s="11"/>
      <c r="J58" s="6"/>
      <c r="K58" s="6"/>
      <c r="L58" s="12" t="s">
        <v>34</v>
      </c>
      <c r="M58" s="12"/>
    </row>
    <row r="59" spans="1:13" ht="15">
      <c r="A59" s="4"/>
      <c r="B59" s="7"/>
      <c r="C59" s="7" t="s">
        <v>0</v>
      </c>
      <c r="D59" s="7"/>
      <c r="E59" s="7"/>
      <c r="F59" s="7"/>
      <c r="G59" s="7"/>
      <c r="H59" s="14"/>
      <c r="I59" s="6"/>
      <c r="J59" s="6"/>
      <c r="K59" s="6"/>
      <c r="L59" s="12"/>
      <c r="M59" s="12"/>
    </row>
    <row r="60" spans="1:8" ht="15">
      <c r="A60" s="4"/>
      <c r="B60"/>
      <c r="C60" s="3"/>
      <c r="D60" s="3" t="s">
        <v>14</v>
      </c>
      <c r="E60" s="3"/>
      <c r="F60" s="4"/>
      <c r="G60" s="4" t="s">
        <v>0</v>
      </c>
      <c r="H60" s="2"/>
    </row>
    <row r="61" spans="1:8" ht="15">
      <c r="A61" s="4"/>
      <c r="C61" s="4"/>
      <c r="D61" s="4"/>
      <c r="E61" s="4"/>
      <c r="F61" s="4"/>
      <c r="G61" s="4"/>
      <c r="H61" s="2"/>
    </row>
    <row r="62" spans="1:8" ht="15">
      <c r="A62" s="3"/>
      <c r="C62" s="3"/>
      <c r="D62" s="3"/>
      <c r="E62" s="3"/>
      <c r="F62" s="3"/>
      <c r="G62" s="3"/>
      <c r="H62"/>
    </row>
    <row r="63" spans="1:8" ht="15">
      <c r="A63" s="3"/>
      <c r="F63" s="3"/>
      <c r="G63" s="3"/>
      <c r="H63"/>
    </row>
  </sheetData>
  <sheetProtection/>
  <mergeCells count="4">
    <mergeCell ref="B6:G6"/>
    <mergeCell ref="C8:F8"/>
    <mergeCell ref="K8:M8"/>
    <mergeCell ref="K3:L3"/>
  </mergeCells>
  <printOptions/>
  <pageMargins left="0.54" right="0.16" top="0.18" bottom="0.21" header="0.28" footer="0.21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Фін.управління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Luba</dc:creator>
  <cp:keywords/>
  <dc:description/>
  <cp:lastModifiedBy>admin</cp:lastModifiedBy>
  <cp:lastPrinted>2019-08-28T10:53:42Z</cp:lastPrinted>
  <dcterms:created xsi:type="dcterms:W3CDTF">2005-04-19T05:27:58Z</dcterms:created>
  <dcterms:modified xsi:type="dcterms:W3CDTF">2019-08-28T10:54:01Z</dcterms:modified>
  <cp:category/>
  <cp:version/>
  <cp:contentType/>
  <cp:contentStatus/>
</cp:coreProperties>
</file>